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user\Desktop\"/>
    </mc:Choice>
  </mc:AlternateContent>
  <xr:revisionPtr revIDLastSave="0" documentId="13_ncr:1_{12016BCC-2580-448E-A127-8181DABA19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جدول  پایه محاسبات" sheetId="2" r:id="rId1"/>
    <sheet name="اختلاف ارزش بورس کالا و جهانی" sheetId="5" r:id="rId2"/>
    <sheet name="دلار نیمایی" sheetId="6" r:id="rId3"/>
    <sheet name="قیمت جهانی ورق گرم - - متوسط" sheetId="7" r:id="rId4"/>
  </sheets>
  <definedNames>
    <definedName name="_xlnm._FilterDatabase" localSheetId="0" hidden="1">'جدول  پایه محاسبات'!$A$1:$O$326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2" l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P58" i="2" s="1"/>
  <c r="P59" i="2" s="1"/>
  <c r="P60" i="2" s="1"/>
  <c r="P61" i="2" s="1"/>
  <c r="P62" i="2" s="1"/>
  <c r="P63" i="2" s="1"/>
  <c r="P64" i="2" s="1"/>
  <c r="P65" i="2" s="1"/>
  <c r="P66" i="2" s="1"/>
  <c r="P67" i="2" s="1"/>
  <c r="P68" i="2" s="1"/>
  <c r="P69" i="2" s="1"/>
  <c r="P70" i="2" s="1"/>
  <c r="P71" i="2" s="1"/>
  <c r="P72" i="2" s="1"/>
  <c r="P73" i="2" s="1"/>
  <c r="P74" i="2" s="1"/>
  <c r="P75" i="2" s="1"/>
  <c r="P76" i="2" s="1"/>
  <c r="P77" i="2" s="1"/>
  <c r="P78" i="2" s="1"/>
  <c r="P79" i="2" s="1"/>
  <c r="P80" i="2" s="1"/>
  <c r="P81" i="2" s="1"/>
  <c r="P82" i="2" s="1"/>
  <c r="P83" i="2" s="1"/>
  <c r="P84" i="2" s="1"/>
  <c r="P85" i="2" s="1"/>
  <c r="P86" i="2" s="1"/>
  <c r="P87" i="2" s="1"/>
  <c r="P88" i="2" s="1"/>
  <c r="P89" i="2" s="1"/>
  <c r="P90" i="2" s="1"/>
  <c r="P91" i="2" s="1"/>
  <c r="P92" i="2" s="1"/>
  <c r="P93" i="2" s="1"/>
  <c r="P94" i="2" s="1"/>
  <c r="P95" i="2" s="1"/>
  <c r="P96" i="2" s="1"/>
  <c r="P97" i="2" s="1"/>
  <c r="P98" i="2" s="1"/>
  <c r="P99" i="2" s="1"/>
  <c r="P100" i="2" s="1"/>
  <c r="P101" i="2" s="1"/>
  <c r="P102" i="2" s="1"/>
  <c r="P103" i="2" s="1"/>
  <c r="P104" i="2" s="1"/>
  <c r="P105" i="2" s="1"/>
  <c r="P106" i="2" s="1"/>
  <c r="P107" i="2" s="1"/>
  <c r="P108" i="2" s="1"/>
  <c r="P109" i="2" s="1"/>
  <c r="P110" i="2" s="1"/>
  <c r="P111" i="2" s="1"/>
  <c r="P112" i="2" s="1"/>
  <c r="P113" i="2" s="1"/>
  <c r="P114" i="2" s="1"/>
  <c r="P115" i="2" s="1"/>
  <c r="P116" i="2" s="1"/>
  <c r="P117" i="2" s="1"/>
  <c r="P118" i="2" s="1"/>
  <c r="P119" i="2" s="1"/>
  <c r="P120" i="2" s="1"/>
  <c r="P121" i="2" s="1"/>
  <c r="P122" i="2" s="1"/>
  <c r="P123" i="2" s="1"/>
  <c r="P124" i="2" s="1"/>
  <c r="P125" i="2" s="1"/>
  <c r="P126" i="2" s="1"/>
  <c r="P127" i="2" s="1"/>
  <c r="P128" i="2" s="1"/>
  <c r="P129" i="2" s="1"/>
  <c r="P130" i="2" s="1"/>
  <c r="P131" i="2" s="1"/>
  <c r="P132" i="2" s="1"/>
  <c r="P133" i="2" s="1"/>
  <c r="P134" i="2" s="1"/>
  <c r="P135" i="2" s="1"/>
  <c r="P136" i="2" s="1"/>
  <c r="P137" i="2" s="1"/>
  <c r="P138" i="2" s="1"/>
  <c r="P139" i="2" s="1"/>
  <c r="P140" i="2" s="1"/>
  <c r="P141" i="2" s="1"/>
  <c r="P142" i="2" s="1"/>
  <c r="P143" i="2" s="1"/>
  <c r="P144" i="2" s="1"/>
  <c r="P145" i="2" s="1"/>
  <c r="P146" i="2" s="1"/>
  <c r="P147" i="2" s="1"/>
  <c r="P148" i="2" s="1"/>
  <c r="P149" i="2" s="1"/>
  <c r="P150" i="2" s="1"/>
  <c r="P151" i="2" s="1"/>
  <c r="P152" i="2" s="1"/>
  <c r="P153" i="2" s="1"/>
  <c r="P154" i="2" s="1"/>
  <c r="P155" i="2" s="1"/>
  <c r="P156" i="2" s="1"/>
  <c r="P157" i="2" s="1"/>
  <c r="P158" i="2" s="1"/>
  <c r="P159" i="2" s="1"/>
  <c r="P160" i="2" s="1"/>
  <c r="P161" i="2" s="1"/>
  <c r="P162" i="2" s="1"/>
  <c r="P163" i="2" s="1"/>
  <c r="P164" i="2" s="1"/>
  <c r="P165" i="2" s="1"/>
  <c r="P166" i="2" s="1"/>
  <c r="P167" i="2" s="1"/>
  <c r="P168" i="2" s="1"/>
  <c r="P169" i="2" s="1"/>
  <c r="P170" i="2" s="1"/>
  <c r="P171" i="2" s="1"/>
  <c r="P172" i="2" s="1"/>
  <c r="P173" i="2" s="1"/>
  <c r="P174" i="2" s="1"/>
  <c r="P175" i="2" s="1"/>
  <c r="P176" i="2" s="1"/>
  <c r="P177" i="2" s="1"/>
  <c r="P178" i="2" s="1"/>
  <c r="P179" i="2" s="1"/>
  <c r="P180" i="2" s="1"/>
  <c r="P181" i="2" s="1"/>
  <c r="P182" i="2" s="1"/>
  <c r="P183" i="2" s="1"/>
  <c r="P184" i="2" s="1"/>
  <c r="P185" i="2" s="1"/>
  <c r="P186" i="2" s="1"/>
  <c r="P187" i="2" s="1"/>
  <c r="P188" i="2" s="1"/>
  <c r="P189" i="2" s="1"/>
  <c r="P190" i="2" s="1"/>
  <c r="P191" i="2" s="1"/>
  <c r="P192" i="2" s="1"/>
  <c r="P193" i="2" s="1"/>
  <c r="P194" i="2" s="1"/>
  <c r="P195" i="2" s="1"/>
  <c r="P196" i="2" s="1"/>
  <c r="P197" i="2" s="1"/>
  <c r="P198" i="2" s="1"/>
  <c r="P199" i="2" s="1"/>
  <c r="P200" i="2" s="1"/>
  <c r="P201" i="2" s="1"/>
  <c r="P202" i="2" s="1"/>
  <c r="P203" i="2" s="1"/>
  <c r="P204" i="2" s="1"/>
  <c r="P205" i="2" s="1"/>
  <c r="P206" i="2" s="1"/>
  <c r="P207" i="2" s="1"/>
  <c r="P208" i="2" s="1"/>
  <c r="P209" i="2" s="1"/>
  <c r="P210" i="2" s="1"/>
  <c r="P211" i="2" s="1"/>
  <c r="P212" i="2" s="1"/>
  <c r="P213" i="2" s="1"/>
  <c r="P214" i="2" s="1"/>
  <c r="P215" i="2" s="1"/>
  <c r="P216" i="2" s="1"/>
  <c r="P217" i="2" s="1"/>
  <c r="P218" i="2" s="1"/>
  <c r="P219" i="2" s="1"/>
  <c r="P220" i="2" s="1"/>
  <c r="P221" i="2" s="1"/>
  <c r="P222" i="2" s="1"/>
  <c r="P223" i="2" s="1"/>
  <c r="P224" i="2" s="1"/>
  <c r="P225" i="2" s="1"/>
  <c r="P226" i="2" s="1"/>
  <c r="P227" i="2" s="1"/>
  <c r="P228" i="2" s="1"/>
  <c r="P229" i="2" s="1"/>
  <c r="P230" i="2" s="1"/>
  <c r="P231" i="2" s="1"/>
  <c r="P232" i="2" s="1"/>
  <c r="P233" i="2" s="1"/>
  <c r="P234" i="2" s="1"/>
  <c r="P235" i="2" s="1"/>
  <c r="P236" i="2" s="1"/>
  <c r="P237" i="2" s="1"/>
  <c r="P238" i="2" s="1"/>
  <c r="P239" i="2" s="1"/>
  <c r="P240" i="2" s="1"/>
  <c r="P241" i="2" s="1"/>
  <c r="P242" i="2" s="1"/>
  <c r="P243" i="2" s="1"/>
  <c r="P244" i="2" s="1"/>
  <c r="P245" i="2" s="1"/>
  <c r="P246" i="2" s="1"/>
  <c r="P247" i="2" s="1"/>
  <c r="P248" i="2" s="1"/>
  <c r="P249" i="2" s="1"/>
  <c r="P250" i="2" s="1"/>
  <c r="P251" i="2" s="1"/>
  <c r="P252" i="2" s="1"/>
  <c r="P253" i="2" s="1"/>
  <c r="P254" i="2" s="1"/>
  <c r="P255" i="2" s="1"/>
  <c r="P13" i="2"/>
  <c r="P4" i="2"/>
  <c r="P5" i="2"/>
  <c r="P6" i="2" s="1"/>
  <c r="P7" i="2" s="1"/>
  <c r="P8" i="2" s="1"/>
  <c r="P9" i="2" s="1"/>
  <c r="P10" i="2" s="1"/>
  <c r="P11" i="2" s="1"/>
  <c r="P12" i="2" s="1"/>
  <c r="P3" i="2"/>
  <c r="P2" i="2"/>
  <c r="K255" i="2"/>
  <c r="L255" i="2" s="1"/>
  <c r="J255" i="2"/>
  <c r="K254" i="2"/>
  <c r="L254" i="2" s="1"/>
  <c r="J254" i="2"/>
  <c r="K253" i="2"/>
  <c r="L253" i="2" s="1"/>
  <c r="N253" i="2" s="1"/>
  <c r="J253" i="2"/>
  <c r="K252" i="2"/>
  <c r="L252" i="2" s="1"/>
  <c r="N252" i="2" s="1"/>
  <c r="J252" i="2"/>
  <c r="K251" i="2"/>
  <c r="L251" i="2" s="1"/>
  <c r="N251" i="2" s="1"/>
  <c r="J251" i="2"/>
  <c r="K250" i="2"/>
  <c r="L250" i="2" s="1"/>
  <c r="J250" i="2"/>
  <c r="K249" i="2"/>
  <c r="L249" i="2" s="1"/>
  <c r="N249" i="2" s="1"/>
  <c r="J249" i="2"/>
  <c r="K248" i="2"/>
  <c r="L248" i="2" s="1"/>
  <c r="N248" i="2" s="1"/>
  <c r="J248" i="2"/>
  <c r="K247" i="2"/>
  <c r="L247" i="2" s="1"/>
  <c r="J247" i="2"/>
  <c r="L246" i="2"/>
  <c r="K246" i="2"/>
  <c r="J246" i="2"/>
  <c r="K245" i="2"/>
  <c r="L245" i="2" s="1"/>
  <c r="N245" i="2" s="1"/>
  <c r="J245" i="2"/>
  <c r="K244" i="2"/>
  <c r="L244" i="2" s="1"/>
  <c r="N244" i="2" s="1"/>
  <c r="J244" i="2"/>
  <c r="K243" i="2"/>
  <c r="L243" i="2" s="1"/>
  <c r="J243" i="2"/>
  <c r="K242" i="2"/>
  <c r="L242" i="2" s="1"/>
  <c r="J242" i="2"/>
  <c r="K241" i="2"/>
  <c r="L241" i="2" s="1"/>
  <c r="N241" i="2" s="1"/>
  <c r="J241" i="2"/>
  <c r="K240" i="2"/>
  <c r="L240" i="2" s="1"/>
  <c r="J240" i="2"/>
  <c r="K239" i="2"/>
  <c r="L239" i="2" s="1"/>
  <c r="M239" i="2" s="1"/>
  <c r="J239" i="2"/>
  <c r="K238" i="2"/>
  <c r="L238" i="2" s="1"/>
  <c r="J238" i="2"/>
  <c r="K237" i="2"/>
  <c r="L237" i="2" s="1"/>
  <c r="N237" i="2" s="1"/>
  <c r="J237" i="2"/>
  <c r="K236" i="2"/>
  <c r="L236" i="2" s="1"/>
  <c r="N236" i="2" s="1"/>
  <c r="J236" i="2"/>
  <c r="K235" i="2"/>
  <c r="L235" i="2" s="1"/>
  <c r="N235" i="2" s="1"/>
  <c r="J235" i="2"/>
  <c r="K234" i="2"/>
  <c r="L234" i="2" s="1"/>
  <c r="J234" i="2"/>
  <c r="K233" i="2"/>
  <c r="L233" i="2" s="1"/>
  <c r="N233" i="2" s="1"/>
  <c r="J233" i="2"/>
  <c r="K232" i="2"/>
  <c r="L232" i="2" s="1"/>
  <c r="J232" i="2"/>
  <c r="K231" i="2"/>
  <c r="L231" i="2" s="1"/>
  <c r="J231" i="2"/>
  <c r="K230" i="2"/>
  <c r="L230" i="2" s="1"/>
  <c r="J230" i="2"/>
  <c r="K229" i="2"/>
  <c r="L229" i="2" s="1"/>
  <c r="N229" i="2" s="1"/>
  <c r="J229" i="2"/>
  <c r="K228" i="2"/>
  <c r="L228" i="2" s="1"/>
  <c r="J228" i="2"/>
  <c r="K227" i="2"/>
  <c r="L227" i="2" s="1"/>
  <c r="J227" i="2"/>
  <c r="K226" i="2"/>
  <c r="L226" i="2" s="1"/>
  <c r="J226" i="2"/>
  <c r="K225" i="2"/>
  <c r="L225" i="2" s="1"/>
  <c r="N225" i="2" s="1"/>
  <c r="J225" i="2"/>
  <c r="K224" i="2"/>
  <c r="L224" i="2" s="1"/>
  <c r="N224" i="2" s="1"/>
  <c r="J224" i="2"/>
  <c r="K223" i="2"/>
  <c r="L223" i="2" s="1"/>
  <c r="J223" i="2"/>
  <c r="K222" i="2"/>
  <c r="L222" i="2" s="1"/>
  <c r="J222" i="2"/>
  <c r="K221" i="2"/>
  <c r="L221" i="2" s="1"/>
  <c r="N221" i="2" s="1"/>
  <c r="J221" i="2"/>
  <c r="K220" i="2"/>
  <c r="L220" i="2" s="1"/>
  <c r="M220" i="2" s="1"/>
  <c r="J220" i="2"/>
  <c r="K219" i="2"/>
  <c r="L219" i="2" s="1"/>
  <c r="M219" i="2" s="1"/>
  <c r="J219" i="2"/>
  <c r="K218" i="2"/>
  <c r="L218" i="2" s="1"/>
  <c r="J218" i="2"/>
  <c r="K217" i="2"/>
  <c r="L217" i="2" s="1"/>
  <c r="N217" i="2" s="1"/>
  <c r="J217" i="2"/>
  <c r="K216" i="2"/>
  <c r="L216" i="2" s="1"/>
  <c r="J216" i="2"/>
  <c r="K215" i="2"/>
  <c r="L215" i="2" s="1"/>
  <c r="J215" i="2"/>
  <c r="K214" i="2"/>
  <c r="L214" i="2" s="1"/>
  <c r="J214" i="2"/>
  <c r="K213" i="2"/>
  <c r="L213" i="2" s="1"/>
  <c r="N213" i="2" s="1"/>
  <c r="J213" i="2"/>
  <c r="K212" i="2"/>
  <c r="L212" i="2" s="1"/>
  <c r="N212" i="2" s="1"/>
  <c r="J212" i="2"/>
  <c r="K211" i="2"/>
  <c r="L211" i="2" s="1"/>
  <c r="J211" i="2"/>
  <c r="K210" i="2"/>
  <c r="L210" i="2" s="1"/>
  <c r="J210" i="2"/>
  <c r="K209" i="2"/>
  <c r="L209" i="2" s="1"/>
  <c r="N209" i="2" s="1"/>
  <c r="J209" i="2"/>
  <c r="K208" i="2"/>
  <c r="L208" i="2" s="1"/>
  <c r="N208" i="2" s="1"/>
  <c r="J208" i="2"/>
  <c r="K207" i="2"/>
  <c r="L207" i="2" s="1"/>
  <c r="J207" i="2"/>
  <c r="K206" i="2"/>
  <c r="L206" i="2" s="1"/>
  <c r="J206" i="2"/>
  <c r="K205" i="2"/>
  <c r="L205" i="2" s="1"/>
  <c r="N205" i="2" s="1"/>
  <c r="J205" i="2"/>
  <c r="K204" i="2"/>
  <c r="L204" i="2" s="1"/>
  <c r="M204" i="2" s="1"/>
  <c r="J204" i="2"/>
  <c r="K203" i="2"/>
  <c r="L203" i="2" s="1"/>
  <c r="M203" i="2" s="1"/>
  <c r="J203" i="2"/>
  <c r="K202" i="2"/>
  <c r="L202" i="2" s="1"/>
  <c r="J202" i="2"/>
  <c r="K201" i="2"/>
  <c r="L201" i="2" s="1"/>
  <c r="N201" i="2" s="1"/>
  <c r="O201" i="2" s="1"/>
  <c r="J201" i="2"/>
  <c r="K200" i="2"/>
  <c r="L200" i="2" s="1"/>
  <c r="J200" i="2"/>
  <c r="K199" i="2"/>
  <c r="L199" i="2" s="1"/>
  <c r="J199" i="2"/>
  <c r="K198" i="2"/>
  <c r="L198" i="2" s="1"/>
  <c r="J198" i="2"/>
  <c r="K197" i="2"/>
  <c r="L197" i="2" s="1"/>
  <c r="N197" i="2" s="1"/>
  <c r="O197" i="2" s="1"/>
  <c r="J197" i="2"/>
  <c r="K196" i="2"/>
  <c r="L196" i="2" s="1"/>
  <c r="J196" i="2"/>
  <c r="K195" i="2"/>
  <c r="L195" i="2" s="1"/>
  <c r="J195" i="2"/>
  <c r="K194" i="2"/>
  <c r="L194" i="2" s="1"/>
  <c r="J194" i="2"/>
  <c r="K193" i="2"/>
  <c r="L193" i="2" s="1"/>
  <c r="N193" i="2" s="1"/>
  <c r="O193" i="2" s="1"/>
  <c r="J193" i="2"/>
  <c r="K192" i="2"/>
  <c r="L192" i="2" s="1"/>
  <c r="M192" i="2" s="1"/>
  <c r="J192" i="2"/>
  <c r="K191" i="2"/>
  <c r="L191" i="2" s="1"/>
  <c r="J191" i="2"/>
  <c r="K190" i="2"/>
  <c r="L190" i="2" s="1"/>
  <c r="J190" i="2"/>
  <c r="K189" i="2"/>
  <c r="L189" i="2" s="1"/>
  <c r="J189" i="2"/>
  <c r="K188" i="2"/>
  <c r="L188" i="2" s="1"/>
  <c r="M188" i="2" s="1"/>
  <c r="J188" i="2"/>
  <c r="K187" i="2"/>
  <c r="L187" i="2" s="1"/>
  <c r="M187" i="2" s="1"/>
  <c r="J187" i="2"/>
  <c r="K186" i="2"/>
  <c r="L186" i="2" s="1"/>
  <c r="J186" i="2"/>
  <c r="K185" i="2"/>
  <c r="L185" i="2" s="1"/>
  <c r="J185" i="2"/>
  <c r="K184" i="2"/>
  <c r="L184" i="2" s="1"/>
  <c r="J184" i="2"/>
  <c r="K183" i="2"/>
  <c r="L183" i="2" s="1"/>
  <c r="J183" i="2"/>
  <c r="K182" i="2"/>
  <c r="L182" i="2" s="1"/>
  <c r="J182" i="2"/>
  <c r="K181" i="2"/>
  <c r="L181" i="2" s="1"/>
  <c r="J181" i="2"/>
  <c r="K180" i="2"/>
  <c r="L180" i="2" s="1"/>
  <c r="M180" i="2" s="1"/>
  <c r="J180" i="2"/>
  <c r="K179" i="2"/>
  <c r="L179" i="2" s="1"/>
  <c r="J179" i="2"/>
  <c r="K178" i="2"/>
  <c r="L178" i="2" s="1"/>
  <c r="J178" i="2"/>
  <c r="K177" i="2"/>
  <c r="L177" i="2" s="1"/>
  <c r="J177" i="2"/>
  <c r="K176" i="2"/>
  <c r="L176" i="2" s="1"/>
  <c r="J176" i="2"/>
  <c r="K175" i="2"/>
  <c r="L175" i="2" s="1"/>
  <c r="J175" i="2"/>
  <c r="K174" i="2"/>
  <c r="L174" i="2" s="1"/>
  <c r="J174" i="2"/>
  <c r="K173" i="2"/>
  <c r="L173" i="2" s="1"/>
  <c r="J173" i="2"/>
  <c r="K172" i="2"/>
  <c r="L172" i="2" s="1"/>
  <c r="M172" i="2" s="1"/>
  <c r="J172" i="2"/>
  <c r="K171" i="2"/>
  <c r="L171" i="2" s="1"/>
  <c r="J171" i="2"/>
  <c r="K170" i="2"/>
  <c r="L170" i="2" s="1"/>
  <c r="J170" i="2"/>
  <c r="K169" i="2"/>
  <c r="L169" i="2" s="1"/>
  <c r="J169" i="2"/>
  <c r="K168" i="2"/>
  <c r="L168" i="2" s="1"/>
  <c r="N168" i="2" s="1"/>
  <c r="O168" i="2" s="1"/>
  <c r="J168" i="2"/>
  <c r="K167" i="2"/>
  <c r="L167" i="2" s="1"/>
  <c r="J167" i="2"/>
  <c r="K166" i="2"/>
  <c r="L166" i="2" s="1"/>
  <c r="J166" i="2"/>
  <c r="K165" i="2"/>
  <c r="L165" i="2" s="1"/>
  <c r="J165" i="2"/>
  <c r="K164" i="2"/>
  <c r="L164" i="2" s="1"/>
  <c r="M164" i="2" s="1"/>
  <c r="J164" i="2"/>
  <c r="K163" i="2"/>
  <c r="L163" i="2" s="1"/>
  <c r="M163" i="2" s="1"/>
  <c r="J163" i="2"/>
  <c r="K162" i="2"/>
  <c r="L162" i="2" s="1"/>
  <c r="J162" i="2"/>
  <c r="K161" i="2"/>
  <c r="L161" i="2" s="1"/>
  <c r="J161" i="2"/>
  <c r="K160" i="2"/>
  <c r="L160" i="2" s="1"/>
  <c r="N160" i="2" s="1"/>
  <c r="J160" i="2"/>
  <c r="K159" i="2"/>
  <c r="L159" i="2" s="1"/>
  <c r="J159" i="2"/>
  <c r="K158" i="2"/>
  <c r="L158" i="2" s="1"/>
  <c r="J158" i="2"/>
  <c r="K157" i="2"/>
  <c r="L157" i="2" s="1"/>
  <c r="J157" i="2"/>
  <c r="K156" i="2"/>
  <c r="L156" i="2" s="1"/>
  <c r="M156" i="2" s="1"/>
  <c r="J156" i="2"/>
  <c r="K155" i="2"/>
  <c r="L155" i="2" s="1"/>
  <c r="M155" i="2" s="1"/>
  <c r="J155" i="2"/>
  <c r="K154" i="2"/>
  <c r="L154" i="2" s="1"/>
  <c r="J154" i="2"/>
  <c r="K153" i="2"/>
  <c r="L153" i="2" s="1"/>
  <c r="J153" i="2"/>
  <c r="K152" i="2"/>
  <c r="L152" i="2" s="1"/>
  <c r="J152" i="2"/>
  <c r="K151" i="2"/>
  <c r="L151" i="2" s="1"/>
  <c r="J151" i="2"/>
  <c r="K150" i="2"/>
  <c r="L150" i="2" s="1"/>
  <c r="M150" i="2" s="1"/>
  <c r="J150" i="2"/>
  <c r="K149" i="2"/>
  <c r="L149" i="2" s="1"/>
  <c r="J149" i="2"/>
  <c r="N148" i="2"/>
  <c r="K148" i="2"/>
  <c r="L148" i="2" s="1"/>
  <c r="M148" i="2" s="1"/>
  <c r="J148" i="2"/>
  <c r="K147" i="2"/>
  <c r="L147" i="2" s="1"/>
  <c r="J147" i="2"/>
  <c r="K146" i="2"/>
  <c r="L146" i="2" s="1"/>
  <c r="J146" i="2"/>
  <c r="K145" i="2"/>
  <c r="L145" i="2" s="1"/>
  <c r="J145" i="2"/>
  <c r="K144" i="2"/>
  <c r="L144" i="2" s="1"/>
  <c r="J144" i="2"/>
  <c r="K143" i="2"/>
  <c r="L143" i="2" s="1"/>
  <c r="J143" i="2"/>
  <c r="K142" i="2"/>
  <c r="L142" i="2" s="1"/>
  <c r="J142" i="2"/>
  <c r="K141" i="2"/>
  <c r="L141" i="2" s="1"/>
  <c r="J141" i="2"/>
  <c r="K140" i="2"/>
  <c r="L140" i="2" s="1"/>
  <c r="M140" i="2" s="1"/>
  <c r="J140" i="2"/>
  <c r="K139" i="2"/>
  <c r="L139" i="2" s="1"/>
  <c r="J139" i="2"/>
  <c r="K138" i="2"/>
  <c r="L138" i="2" s="1"/>
  <c r="J138" i="2"/>
  <c r="K137" i="2"/>
  <c r="L137" i="2" s="1"/>
  <c r="J137" i="2"/>
  <c r="K136" i="2"/>
  <c r="L136" i="2" s="1"/>
  <c r="M136" i="2" s="1"/>
  <c r="J136" i="2"/>
  <c r="K135" i="2"/>
  <c r="L135" i="2" s="1"/>
  <c r="N135" i="2" s="1"/>
  <c r="J135" i="2"/>
  <c r="K134" i="2"/>
  <c r="L134" i="2" s="1"/>
  <c r="M134" i="2" s="1"/>
  <c r="J134" i="2"/>
  <c r="K133" i="2"/>
  <c r="L133" i="2" s="1"/>
  <c r="J133" i="2"/>
  <c r="K132" i="2"/>
  <c r="L132" i="2" s="1"/>
  <c r="M132" i="2" s="1"/>
  <c r="J132" i="2"/>
  <c r="K131" i="2"/>
  <c r="L131" i="2" s="1"/>
  <c r="M131" i="2" s="1"/>
  <c r="J131" i="2"/>
  <c r="K130" i="2"/>
  <c r="L130" i="2" s="1"/>
  <c r="J130" i="2"/>
  <c r="K129" i="2"/>
  <c r="L129" i="2" s="1"/>
  <c r="J129" i="2"/>
  <c r="K128" i="2"/>
  <c r="L128" i="2" s="1"/>
  <c r="N128" i="2" s="1"/>
  <c r="J128" i="2"/>
  <c r="K127" i="2"/>
  <c r="L127" i="2" s="1"/>
  <c r="J127" i="2"/>
  <c r="K126" i="2"/>
  <c r="L126" i="2" s="1"/>
  <c r="M126" i="2" s="1"/>
  <c r="J126" i="2"/>
  <c r="K125" i="2"/>
  <c r="L125" i="2" s="1"/>
  <c r="J125" i="2"/>
  <c r="K124" i="2"/>
  <c r="L124" i="2" s="1"/>
  <c r="M124" i="2" s="1"/>
  <c r="J124" i="2"/>
  <c r="K123" i="2"/>
  <c r="L123" i="2" s="1"/>
  <c r="M123" i="2" s="1"/>
  <c r="J123" i="2"/>
  <c r="K122" i="2"/>
  <c r="L122" i="2" s="1"/>
  <c r="J122" i="2"/>
  <c r="K121" i="2"/>
  <c r="L121" i="2" s="1"/>
  <c r="J121" i="2"/>
  <c r="K120" i="2"/>
  <c r="L120" i="2" s="1"/>
  <c r="J120" i="2"/>
  <c r="K119" i="2"/>
  <c r="L119" i="2" s="1"/>
  <c r="J119" i="2"/>
  <c r="K118" i="2"/>
  <c r="L118" i="2" s="1"/>
  <c r="J118" i="2"/>
  <c r="K117" i="2"/>
  <c r="L117" i="2" s="1"/>
  <c r="J117" i="2"/>
  <c r="K116" i="2"/>
  <c r="L116" i="2" s="1"/>
  <c r="M116" i="2" s="1"/>
  <c r="J116" i="2"/>
  <c r="K115" i="2"/>
  <c r="L115" i="2" s="1"/>
  <c r="J115" i="2"/>
  <c r="K114" i="2"/>
  <c r="L114" i="2" s="1"/>
  <c r="J114" i="2"/>
  <c r="K113" i="2"/>
  <c r="L113" i="2" s="1"/>
  <c r="J113" i="2"/>
  <c r="K112" i="2"/>
  <c r="L112" i="2" s="1"/>
  <c r="J112" i="2"/>
  <c r="K111" i="2"/>
  <c r="L111" i="2" s="1"/>
  <c r="J111" i="2"/>
  <c r="K110" i="2"/>
  <c r="L110" i="2" s="1"/>
  <c r="J110" i="2"/>
  <c r="K109" i="2"/>
  <c r="L109" i="2" s="1"/>
  <c r="J109" i="2"/>
  <c r="K108" i="2"/>
  <c r="L108" i="2" s="1"/>
  <c r="M108" i="2" s="1"/>
  <c r="J108" i="2"/>
  <c r="K107" i="2"/>
  <c r="L107" i="2" s="1"/>
  <c r="J107" i="2"/>
  <c r="K106" i="2"/>
  <c r="L106" i="2" s="1"/>
  <c r="J106" i="2"/>
  <c r="K105" i="2"/>
  <c r="L105" i="2" s="1"/>
  <c r="M105" i="2" s="1"/>
  <c r="J105" i="2"/>
  <c r="K104" i="2"/>
  <c r="L104" i="2" s="1"/>
  <c r="N104" i="2" s="1"/>
  <c r="J104" i="2"/>
  <c r="K103" i="2"/>
  <c r="L103" i="2" s="1"/>
  <c r="M103" i="2" s="1"/>
  <c r="J103" i="2"/>
  <c r="K102" i="2"/>
  <c r="L102" i="2" s="1"/>
  <c r="N102" i="2" s="1"/>
  <c r="J102" i="2"/>
  <c r="K101" i="2"/>
  <c r="L101" i="2" s="1"/>
  <c r="J101" i="2"/>
  <c r="K100" i="2"/>
  <c r="L100" i="2" s="1"/>
  <c r="J100" i="2"/>
  <c r="K99" i="2"/>
  <c r="L99" i="2" s="1"/>
  <c r="J99" i="2"/>
  <c r="K98" i="2"/>
  <c r="L98" i="2" s="1"/>
  <c r="J98" i="2"/>
  <c r="K97" i="2"/>
  <c r="L97" i="2" s="1"/>
  <c r="J97" i="2"/>
  <c r="K96" i="2"/>
  <c r="L96" i="2" s="1"/>
  <c r="J96" i="2"/>
  <c r="K95" i="2"/>
  <c r="L95" i="2" s="1"/>
  <c r="M95" i="2" s="1"/>
  <c r="J95" i="2"/>
  <c r="K94" i="2"/>
  <c r="L94" i="2" s="1"/>
  <c r="J94" i="2"/>
  <c r="K93" i="2"/>
  <c r="L93" i="2" s="1"/>
  <c r="J93" i="2"/>
  <c r="K92" i="2"/>
  <c r="L92" i="2" s="1"/>
  <c r="N92" i="2" s="1"/>
  <c r="J92" i="2"/>
  <c r="K91" i="2"/>
  <c r="L91" i="2" s="1"/>
  <c r="J91" i="2"/>
  <c r="K90" i="2"/>
  <c r="L90" i="2" s="1"/>
  <c r="J90" i="2"/>
  <c r="K89" i="2"/>
  <c r="L89" i="2" s="1"/>
  <c r="J89" i="2"/>
  <c r="K88" i="2"/>
  <c r="L88" i="2" s="1"/>
  <c r="J88" i="2"/>
  <c r="K87" i="2"/>
  <c r="L87" i="2" s="1"/>
  <c r="M87" i="2" s="1"/>
  <c r="J87" i="2"/>
  <c r="K86" i="2"/>
  <c r="L86" i="2" s="1"/>
  <c r="N86" i="2" s="1"/>
  <c r="J86" i="2"/>
  <c r="K85" i="2"/>
  <c r="L85" i="2" s="1"/>
  <c r="J85" i="2"/>
  <c r="K84" i="2"/>
  <c r="L84" i="2" s="1"/>
  <c r="J84" i="2"/>
  <c r="K83" i="2"/>
  <c r="L83" i="2" s="1"/>
  <c r="J83" i="2"/>
  <c r="K82" i="2"/>
  <c r="L82" i="2" s="1"/>
  <c r="J82" i="2"/>
  <c r="K81" i="2"/>
  <c r="L81" i="2" s="1"/>
  <c r="M81" i="2" s="1"/>
  <c r="J81" i="2"/>
  <c r="K80" i="2"/>
  <c r="L80" i="2" s="1"/>
  <c r="N80" i="2" s="1"/>
  <c r="O80" i="2" s="1"/>
  <c r="J80" i="2"/>
  <c r="K79" i="2"/>
  <c r="L79" i="2" s="1"/>
  <c r="M79" i="2" s="1"/>
  <c r="J79" i="2"/>
  <c r="K78" i="2"/>
  <c r="L78" i="2" s="1"/>
  <c r="J78" i="2"/>
  <c r="K77" i="2"/>
  <c r="L77" i="2" s="1"/>
  <c r="J77" i="2"/>
  <c r="K76" i="2"/>
  <c r="L76" i="2" s="1"/>
  <c r="J76" i="2"/>
  <c r="K75" i="2"/>
  <c r="L75" i="2" s="1"/>
  <c r="J75" i="2"/>
  <c r="K74" i="2"/>
  <c r="L74" i="2" s="1"/>
  <c r="J74" i="2"/>
  <c r="K73" i="2"/>
  <c r="L73" i="2" s="1"/>
  <c r="M73" i="2" s="1"/>
  <c r="J73" i="2"/>
  <c r="K72" i="2"/>
  <c r="L72" i="2" s="1"/>
  <c r="N72" i="2" s="1"/>
  <c r="O72" i="2" s="1"/>
  <c r="J72" i="2"/>
  <c r="K71" i="2"/>
  <c r="L71" i="2" s="1"/>
  <c r="M71" i="2" s="1"/>
  <c r="J71" i="2"/>
  <c r="K70" i="2"/>
  <c r="L70" i="2" s="1"/>
  <c r="N70" i="2" s="1"/>
  <c r="J70" i="2"/>
  <c r="K69" i="2"/>
  <c r="L69" i="2" s="1"/>
  <c r="J69" i="2"/>
  <c r="K68" i="2"/>
  <c r="L68" i="2" s="1"/>
  <c r="J68" i="2"/>
  <c r="K67" i="2"/>
  <c r="L67" i="2" s="1"/>
  <c r="J67" i="2"/>
  <c r="K66" i="2"/>
  <c r="L66" i="2" s="1"/>
  <c r="J66" i="2"/>
  <c r="K65" i="2"/>
  <c r="L65" i="2" s="1"/>
  <c r="J65" i="2"/>
  <c r="K64" i="2"/>
  <c r="L64" i="2" s="1"/>
  <c r="J64" i="2"/>
  <c r="K63" i="2"/>
  <c r="L63" i="2" s="1"/>
  <c r="M63" i="2" s="1"/>
  <c r="J63" i="2"/>
  <c r="K62" i="2"/>
  <c r="L62" i="2" s="1"/>
  <c r="J62" i="2"/>
  <c r="K61" i="2"/>
  <c r="L61" i="2" s="1"/>
  <c r="J61" i="2"/>
  <c r="K60" i="2"/>
  <c r="L60" i="2" s="1"/>
  <c r="N60" i="2" s="1"/>
  <c r="J60" i="2"/>
  <c r="K59" i="2"/>
  <c r="L59" i="2" s="1"/>
  <c r="J59" i="2"/>
  <c r="K58" i="2"/>
  <c r="L58" i="2" s="1"/>
  <c r="J58" i="2"/>
  <c r="K57" i="2"/>
  <c r="L57" i="2" s="1"/>
  <c r="M57" i="2" s="1"/>
  <c r="J57" i="2"/>
  <c r="K56" i="2"/>
  <c r="L56" i="2" s="1"/>
  <c r="J56" i="2"/>
  <c r="K55" i="2"/>
  <c r="L55" i="2" s="1"/>
  <c r="M55" i="2" s="1"/>
  <c r="J55" i="2"/>
  <c r="K54" i="2"/>
  <c r="L54" i="2" s="1"/>
  <c r="N54" i="2" s="1"/>
  <c r="O54" i="2" s="1"/>
  <c r="J54" i="2"/>
  <c r="K53" i="2"/>
  <c r="L53" i="2" s="1"/>
  <c r="J53" i="2"/>
  <c r="K52" i="2"/>
  <c r="L52" i="2" s="1"/>
  <c r="N52" i="2" s="1"/>
  <c r="J52" i="2"/>
  <c r="K51" i="2"/>
  <c r="L51" i="2" s="1"/>
  <c r="J51" i="2"/>
  <c r="K50" i="2"/>
  <c r="L50" i="2" s="1"/>
  <c r="J50" i="2"/>
  <c r="K49" i="2"/>
  <c r="L49" i="2" s="1"/>
  <c r="J49" i="2"/>
  <c r="K48" i="2"/>
  <c r="L48" i="2" s="1"/>
  <c r="N48" i="2" s="1"/>
  <c r="O48" i="2" s="1"/>
  <c r="J48" i="2"/>
  <c r="K47" i="2"/>
  <c r="L47" i="2" s="1"/>
  <c r="M47" i="2" s="1"/>
  <c r="J47" i="2"/>
  <c r="K46" i="2"/>
  <c r="L46" i="2" s="1"/>
  <c r="J46" i="2"/>
  <c r="K45" i="2"/>
  <c r="L45" i="2" s="1"/>
  <c r="J45" i="2"/>
  <c r="K44" i="2"/>
  <c r="L44" i="2" s="1"/>
  <c r="J44" i="2"/>
  <c r="K43" i="2"/>
  <c r="L43" i="2" s="1"/>
  <c r="J43" i="2"/>
  <c r="K42" i="2"/>
  <c r="L42" i="2" s="1"/>
  <c r="J42" i="2"/>
  <c r="K41" i="2"/>
  <c r="L41" i="2" s="1"/>
  <c r="M41" i="2" s="1"/>
  <c r="J41" i="2"/>
  <c r="K40" i="2"/>
  <c r="L40" i="2" s="1"/>
  <c r="N40" i="2" s="1"/>
  <c r="O40" i="2" s="1"/>
  <c r="J40" i="2"/>
  <c r="K39" i="2"/>
  <c r="L39" i="2" s="1"/>
  <c r="M39" i="2" s="1"/>
  <c r="J39" i="2"/>
  <c r="K38" i="2"/>
  <c r="L38" i="2" s="1"/>
  <c r="J38" i="2"/>
  <c r="K37" i="2"/>
  <c r="L37" i="2" s="1"/>
  <c r="J37" i="2"/>
  <c r="K36" i="2"/>
  <c r="L36" i="2" s="1"/>
  <c r="N36" i="2" s="1"/>
  <c r="J36" i="2"/>
  <c r="K35" i="2"/>
  <c r="L35" i="2" s="1"/>
  <c r="J35" i="2"/>
  <c r="K34" i="2"/>
  <c r="L34" i="2" s="1"/>
  <c r="J34" i="2"/>
  <c r="K33" i="2"/>
  <c r="L33" i="2" s="1"/>
  <c r="M33" i="2" s="1"/>
  <c r="J33" i="2"/>
  <c r="L32" i="2"/>
  <c r="N32" i="2" s="1"/>
  <c r="K32" i="2"/>
  <c r="J32" i="2"/>
  <c r="K31" i="2"/>
  <c r="L31" i="2" s="1"/>
  <c r="M31" i="2" s="1"/>
  <c r="J31" i="2"/>
  <c r="K30" i="2"/>
  <c r="L30" i="2" s="1"/>
  <c r="M30" i="2" s="1"/>
  <c r="J30" i="2"/>
  <c r="K29" i="2"/>
  <c r="L29" i="2" s="1"/>
  <c r="J29" i="2"/>
  <c r="K28" i="2"/>
  <c r="L28" i="2" s="1"/>
  <c r="N28" i="2" s="1"/>
  <c r="J28" i="2"/>
  <c r="K27" i="2"/>
  <c r="L27" i="2" s="1"/>
  <c r="J27" i="2"/>
  <c r="K26" i="2"/>
  <c r="L26" i="2" s="1"/>
  <c r="N26" i="2" s="1"/>
  <c r="J26" i="2"/>
  <c r="K25" i="2"/>
  <c r="L25" i="2" s="1"/>
  <c r="M25" i="2" s="1"/>
  <c r="J25" i="2"/>
  <c r="K24" i="2"/>
  <c r="L24" i="2" s="1"/>
  <c r="N24" i="2" s="1"/>
  <c r="J24" i="2"/>
  <c r="K23" i="2"/>
  <c r="L23" i="2" s="1"/>
  <c r="M23" i="2" s="1"/>
  <c r="J23" i="2"/>
  <c r="K22" i="2"/>
  <c r="L22" i="2" s="1"/>
  <c r="N22" i="2" s="1"/>
  <c r="J22" i="2"/>
  <c r="K21" i="2"/>
  <c r="L21" i="2" s="1"/>
  <c r="M21" i="2" s="1"/>
  <c r="J21" i="2"/>
  <c r="K20" i="2"/>
  <c r="L20" i="2" s="1"/>
  <c r="N20" i="2" s="1"/>
  <c r="J20" i="2"/>
  <c r="K19" i="2"/>
  <c r="L19" i="2" s="1"/>
  <c r="M19" i="2" s="1"/>
  <c r="J19" i="2"/>
  <c r="K18" i="2"/>
  <c r="L18" i="2" s="1"/>
  <c r="N18" i="2" s="1"/>
  <c r="J18" i="2"/>
  <c r="K17" i="2"/>
  <c r="L17" i="2" s="1"/>
  <c r="M17" i="2" s="1"/>
  <c r="J17" i="2"/>
  <c r="K16" i="2"/>
  <c r="L16" i="2" s="1"/>
  <c r="N16" i="2" s="1"/>
  <c r="J16" i="2"/>
  <c r="K15" i="2"/>
  <c r="L15" i="2" s="1"/>
  <c r="M15" i="2" s="1"/>
  <c r="J15" i="2"/>
  <c r="K14" i="2"/>
  <c r="L14" i="2" s="1"/>
  <c r="N14" i="2" s="1"/>
  <c r="O14" i="2" s="1"/>
  <c r="J14" i="2"/>
  <c r="K13" i="2"/>
  <c r="L13" i="2" s="1"/>
  <c r="M13" i="2" s="1"/>
  <c r="J13" i="2"/>
  <c r="K12" i="2"/>
  <c r="L12" i="2" s="1"/>
  <c r="N12" i="2" s="1"/>
  <c r="J12" i="2"/>
  <c r="K11" i="2"/>
  <c r="L11" i="2" s="1"/>
  <c r="M11" i="2" s="1"/>
  <c r="J11" i="2"/>
  <c r="K10" i="2"/>
  <c r="L10" i="2" s="1"/>
  <c r="N10" i="2" s="1"/>
  <c r="J10" i="2"/>
  <c r="K9" i="2"/>
  <c r="L9" i="2" s="1"/>
  <c r="M9" i="2" s="1"/>
  <c r="J9" i="2"/>
  <c r="K8" i="2"/>
  <c r="L8" i="2" s="1"/>
  <c r="N8" i="2" s="1"/>
  <c r="J8" i="2"/>
  <c r="K7" i="2"/>
  <c r="L7" i="2" s="1"/>
  <c r="M7" i="2" s="1"/>
  <c r="J7" i="2"/>
  <c r="K6" i="2"/>
  <c r="L6" i="2" s="1"/>
  <c r="N6" i="2" s="1"/>
  <c r="O6" i="2" s="1"/>
  <c r="J6" i="2"/>
  <c r="K5" i="2"/>
  <c r="L5" i="2" s="1"/>
  <c r="M5" i="2" s="1"/>
  <c r="J5" i="2"/>
  <c r="K4" i="2"/>
  <c r="L4" i="2" s="1"/>
  <c r="N4" i="2" s="1"/>
  <c r="J4" i="2"/>
  <c r="K3" i="2"/>
  <c r="L3" i="2" s="1"/>
  <c r="M3" i="2" s="1"/>
  <c r="J3" i="2"/>
  <c r="L2" i="2"/>
  <c r="N2" i="2" s="1"/>
  <c r="K2" i="2"/>
  <c r="J2" i="2"/>
  <c r="O20" i="2" l="1"/>
  <c r="O24" i="2"/>
  <c r="O135" i="2"/>
  <c r="O22" i="2"/>
  <c r="O248" i="2"/>
  <c r="O128" i="2"/>
  <c r="O4" i="2"/>
  <c r="O8" i="2"/>
  <c r="O12" i="2"/>
  <c r="O16" i="2"/>
  <c r="O86" i="2"/>
  <c r="O102" i="2"/>
  <c r="O205" i="2"/>
  <c r="O213" i="2"/>
  <c r="N220" i="2"/>
  <c r="O220" i="2" s="1"/>
  <c r="O224" i="2"/>
  <c r="O236" i="2"/>
  <c r="N136" i="2"/>
  <c r="O136" i="2" s="1"/>
  <c r="O221" i="2"/>
  <c r="N192" i="2"/>
  <c r="O192" i="2" s="1"/>
  <c r="O245" i="2"/>
  <c r="O252" i="2"/>
  <c r="O70" i="2"/>
  <c r="N64" i="2"/>
  <c r="O64" i="2" s="1"/>
  <c r="M64" i="2"/>
  <c r="N46" i="2"/>
  <c r="O46" i="2" s="1"/>
  <c r="M46" i="2"/>
  <c r="M94" i="2"/>
  <c r="N94" i="2"/>
  <c r="O94" i="2" s="1"/>
  <c r="M160" i="2"/>
  <c r="O208" i="2"/>
  <c r="O225" i="2"/>
  <c r="O229" i="2"/>
  <c r="N79" i="2"/>
  <c r="O79" i="2" s="1"/>
  <c r="N187" i="2"/>
  <c r="O187" i="2" s="1"/>
  <c r="O237" i="2"/>
  <c r="O241" i="2"/>
  <c r="O26" i="2"/>
  <c r="O209" i="2"/>
  <c r="O251" i="2"/>
  <c r="N123" i="2"/>
  <c r="O123" i="2" s="1"/>
  <c r="M248" i="2"/>
  <c r="N30" i="2"/>
  <c r="O30" i="2" s="1"/>
  <c r="N57" i="2"/>
  <c r="O57" i="2" s="1"/>
  <c r="N55" i="2"/>
  <c r="O55" i="2" s="1"/>
  <c r="N155" i="2"/>
  <c r="O155" i="2" s="1"/>
  <c r="O235" i="2"/>
  <c r="N71" i="2"/>
  <c r="O71" i="2" s="1"/>
  <c r="O249" i="2"/>
  <c r="N119" i="2"/>
  <c r="O119" i="2" s="1"/>
  <c r="M119" i="2"/>
  <c r="N84" i="2"/>
  <c r="O84" i="2" s="1"/>
  <c r="M84" i="2"/>
  <c r="N151" i="2"/>
  <c r="O151" i="2" s="1"/>
  <c r="M151" i="2"/>
  <c r="M158" i="2"/>
  <c r="N158" i="2"/>
  <c r="O158" i="2" s="1"/>
  <c r="N88" i="2"/>
  <c r="O88" i="2" s="1"/>
  <c r="M88" i="2"/>
  <c r="N76" i="2"/>
  <c r="O76" i="2" s="1"/>
  <c r="M76" i="2"/>
  <c r="N38" i="2"/>
  <c r="O38" i="2" s="1"/>
  <c r="M38" i="2"/>
  <c r="N127" i="2"/>
  <c r="O127" i="2" s="1"/>
  <c r="M127" i="2"/>
  <c r="N159" i="2"/>
  <c r="O159" i="2" s="1"/>
  <c r="M159" i="2"/>
  <c r="M49" i="2"/>
  <c r="N49" i="2"/>
  <c r="O49" i="2" s="1"/>
  <c r="N68" i="2"/>
  <c r="M68" i="2"/>
  <c r="N78" i="2"/>
  <c r="O78" i="2" s="1"/>
  <c r="M78" i="2"/>
  <c r="M89" i="2"/>
  <c r="N89" i="2"/>
  <c r="O89" i="2" s="1"/>
  <c r="M166" i="2"/>
  <c r="N166" i="2"/>
  <c r="O166" i="2" s="1"/>
  <c r="M182" i="2"/>
  <c r="N182" i="2"/>
  <c r="O182" i="2" s="1"/>
  <c r="N62" i="2"/>
  <c r="O62" i="2" s="1"/>
  <c r="M62" i="2"/>
  <c r="M65" i="2"/>
  <c r="N65" i="2"/>
  <c r="O65" i="2" s="1"/>
  <c r="N96" i="2"/>
  <c r="O96" i="2" s="1"/>
  <c r="M96" i="2"/>
  <c r="N100" i="2"/>
  <c r="M100" i="2"/>
  <c r="N56" i="2"/>
  <c r="O56" i="2" s="1"/>
  <c r="M56" i="2"/>
  <c r="M118" i="2"/>
  <c r="N118" i="2"/>
  <c r="O118" i="2" s="1"/>
  <c r="N167" i="2"/>
  <c r="O167" i="2" s="1"/>
  <c r="M167" i="2"/>
  <c r="N183" i="2"/>
  <c r="O183" i="2" s="1"/>
  <c r="M183" i="2"/>
  <c r="N44" i="2"/>
  <c r="O44" i="2" s="1"/>
  <c r="M44" i="2"/>
  <c r="M97" i="2"/>
  <c r="N97" i="2"/>
  <c r="O97" i="2" s="1"/>
  <c r="N7" i="2"/>
  <c r="O7" i="2" s="1"/>
  <c r="N15" i="2"/>
  <c r="O15" i="2" s="1"/>
  <c r="N23" i="2"/>
  <c r="O23" i="2" s="1"/>
  <c r="N31" i="2"/>
  <c r="O31" i="2" s="1"/>
  <c r="N39" i="2"/>
  <c r="O39" i="2" s="1"/>
  <c r="M54" i="2"/>
  <c r="N63" i="2"/>
  <c r="O63" i="2" s="1"/>
  <c r="M70" i="2"/>
  <c r="M92" i="2"/>
  <c r="N116" i="2"/>
  <c r="O116" i="2" s="1"/>
  <c r="N124" i="2"/>
  <c r="O124" i="2" s="1"/>
  <c r="N126" i="2"/>
  <c r="O126" i="2" s="1"/>
  <c r="M128" i="2"/>
  <c r="N156" i="2"/>
  <c r="O156" i="2" s="1"/>
  <c r="N163" i="2"/>
  <c r="O163" i="2" s="1"/>
  <c r="N204" i="2"/>
  <c r="O204" i="2" s="1"/>
  <c r="M235" i="2"/>
  <c r="O2" i="2"/>
  <c r="O10" i="2"/>
  <c r="O18" i="2"/>
  <c r="N47" i="2"/>
  <c r="O47" i="2" s="1"/>
  <c r="O104" i="2"/>
  <c r="O212" i="2"/>
  <c r="O244" i="2"/>
  <c r="M252" i="2"/>
  <c r="N5" i="2"/>
  <c r="O5" i="2" s="1"/>
  <c r="N13" i="2"/>
  <c r="O13" i="2" s="1"/>
  <c r="N21" i="2"/>
  <c r="O21" i="2" s="1"/>
  <c r="M86" i="2"/>
  <c r="N95" i="2"/>
  <c r="O95" i="2" s="1"/>
  <c r="M102" i="2"/>
  <c r="N140" i="2"/>
  <c r="O140" i="2" s="1"/>
  <c r="M168" i="2"/>
  <c r="N180" i="2"/>
  <c r="O180" i="2" s="1"/>
  <c r="N188" i="2"/>
  <c r="O188" i="2" s="1"/>
  <c r="O32" i="2"/>
  <c r="N132" i="2"/>
  <c r="O132" i="2" s="1"/>
  <c r="N164" i="2"/>
  <c r="O164" i="2" s="1"/>
  <c r="O233" i="2"/>
  <c r="O253" i="2"/>
  <c r="N3" i="2"/>
  <c r="O3" i="2" s="1"/>
  <c r="N11" i="2"/>
  <c r="O11" i="2" s="1"/>
  <c r="N19" i="2"/>
  <c r="O19" i="2" s="1"/>
  <c r="N219" i="2"/>
  <c r="O219" i="2" s="1"/>
  <c r="M224" i="2"/>
  <c r="M236" i="2"/>
  <c r="O148" i="2"/>
  <c r="N203" i="2"/>
  <c r="O203" i="2" s="1"/>
  <c r="M208" i="2"/>
  <c r="O217" i="2"/>
  <c r="M251" i="2"/>
  <c r="N9" i="2"/>
  <c r="O9" i="2" s="1"/>
  <c r="N17" i="2"/>
  <c r="O17" i="2" s="1"/>
  <c r="N25" i="2"/>
  <c r="O25" i="2" s="1"/>
  <c r="M48" i="2"/>
  <c r="M60" i="2"/>
  <c r="N87" i="2"/>
  <c r="O87" i="2" s="1"/>
  <c r="N103" i="2"/>
  <c r="O103" i="2" s="1"/>
  <c r="N150" i="2"/>
  <c r="O150" i="2" s="1"/>
  <c r="O160" i="2"/>
  <c r="N239" i="2"/>
  <c r="O239" i="2" s="1"/>
  <c r="M186" i="2"/>
  <c r="N186" i="2"/>
  <c r="O186" i="2" s="1"/>
  <c r="N234" i="2"/>
  <c r="O234" i="2" s="1"/>
  <c r="M234" i="2"/>
  <c r="M122" i="2"/>
  <c r="N122" i="2"/>
  <c r="O122" i="2" s="1"/>
  <c r="M2" i="2"/>
  <c r="M4" i="2"/>
  <c r="M8" i="2"/>
  <c r="M10" i="2"/>
  <c r="M14" i="2"/>
  <c r="M16" i="2"/>
  <c r="M20" i="2"/>
  <c r="M22" i="2"/>
  <c r="M26" i="2"/>
  <c r="M45" i="2"/>
  <c r="N45" i="2"/>
  <c r="O45" i="2" s="1"/>
  <c r="M67" i="2"/>
  <c r="N67" i="2"/>
  <c r="O67" i="2" s="1"/>
  <c r="N82" i="2"/>
  <c r="O82" i="2" s="1"/>
  <c r="M82" i="2"/>
  <c r="M130" i="2"/>
  <c r="N130" i="2"/>
  <c r="O130" i="2" s="1"/>
  <c r="N134" i="2"/>
  <c r="O134" i="2" s="1"/>
  <c r="M142" i="2"/>
  <c r="N142" i="2"/>
  <c r="O142" i="2" s="1"/>
  <c r="N196" i="2"/>
  <c r="O196" i="2" s="1"/>
  <c r="M196" i="2"/>
  <c r="N207" i="2"/>
  <c r="O207" i="2" s="1"/>
  <c r="M207" i="2"/>
  <c r="M212" i="2"/>
  <c r="N218" i="2"/>
  <c r="O218" i="2" s="1"/>
  <c r="M218" i="2"/>
  <c r="N223" i="2"/>
  <c r="O223" i="2" s="1"/>
  <c r="M223" i="2"/>
  <c r="N33" i="2"/>
  <c r="O33" i="2" s="1"/>
  <c r="M40" i="2"/>
  <c r="N58" i="2"/>
  <c r="O58" i="2" s="1"/>
  <c r="M58" i="2"/>
  <c r="M61" i="2"/>
  <c r="N61" i="2"/>
  <c r="O61" i="2" s="1"/>
  <c r="M80" i="2"/>
  <c r="M107" i="2"/>
  <c r="N107" i="2"/>
  <c r="O107" i="2" s="1"/>
  <c r="N165" i="2"/>
  <c r="O165" i="2" s="1"/>
  <c r="M165" i="2"/>
  <c r="N172" i="2"/>
  <c r="O172" i="2" s="1"/>
  <c r="N191" i="2"/>
  <c r="O191" i="2" s="1"/>
  <c r="M191" i="2"/>
  <c r="N200" i="2"/>
  <c r="O200" i="2" s="1"/>
  <c r="M200" i="2"/>
  <c r="N226" i="2"/>
  <c r="O226" i="2" s="1"/>
  <c r="M226" i="2"/>
  <c r="N240" i="2"/>
  <c r="O240" i="2" s="1"/>
  <c r="M240" i="2"/>
  <c r="M27" i="2"/>
  <c r="N27" i="2"/>
  <c r="O27" i="2" s="1"/>
  <c r="M43" i="2"/>
  <c r="N43" i="2"/>
  <c r="O43" i="2" s="1"/>
  <c r="M83" i="2"/>
  <c r="N83" i="2"/>
  <c r="O83" i="2" s="1"/>
  <c r="N98" i="2"/>
  <c r="O98" i="2" s="1"/>
  <c r="M98" i="2"/>
  <c r="M101" i="2"/>
  <c r="N101" i="2"/>
  <c r="O101" i="2" s="1"/>
  <c r="M110" i="2"/>
  <c r="N110" i="2"/>
  <c r="O110" i="2" s="1"/>
  <c r="N113" i="2"/>
  <c r="O113" i="2" s="1"/>
  <c r="M113" i="2"/>
  <c r="M154" i="2"/>
  <c r="N154" i="2"/>
  <c r="O154" i="2" s="1"/>
  <c r="N175" i="2"/>
  <c r="O175" i="2" s="1"/>
  <c r="M175" i="2"/>
  <c r="N210" i="2"/>
  <c r="O210" i="2" s="1"/>
  <c r="M210" i="2"/>
  <c r="M59" i="2"/>
  <c r="N59" i="2"/>
  <c r="O59" i="2" s="1"/>
  <c r="M77" i="2"/>
  <c r="N77" i="2"/>
  <c r="O77" i="2" s="1"/>
  <c r="N143" i="2"/>
  <c r="O143" i="2" s="1"/>
  <c r="M143" i="2"/>
  <c r="M179" i="2"/>
  <c r="N179" i="2"/>
  <c r="O179" i="2" s="1"/>
  <c r="N184" i="2"/>
  <c r="O184" i="2" s="1"/>
  <c r="M184" i="2"/>
  <c r="N194" i="2"/>
  <c r="O194" i="2" s="1"/>
  <c r="M194" i="2"/>
  <c r="N216" i="2"/>
  <c r="O216" i="2" s="1"/>
  <c r="M216" i="2"/>
  <c r="M244" i="2"/>
  <c r="N247" i="2"/>
  <c r="O247" i="2" s="1"/>
  <c r="M247" i="2"/>
  <c r="M37" i="2"/>
  <c r="N37" i="2"/>
  <c r="O37" i="2" s="1"/>
  <c r="M53" i="2"/>
  <c r="N53" i="2"/>
  <c r="O53" i="2" s="1"/>
  <c r="M72" i="2"/>
  <c r="N105" i="2"/>
  <c r="O105" i="2" s="1"/>
  <c r="M135" i="2"/>
  <c r="N176" i="2"/>
  <c r="O176" i="2" s="1"/>
  <c r="M176" i="2"/>
  <c r="M255" i="2"/>
  <c r="N255" i="2"/>
  <c r="O255" i="2" s="1"/>
  <c r="N74" i="2"/>
  <c r="O74" i="2" s="1"/>
  <c r="M74" i="2"/>
  <c r="N133" i="2"/>
  <c r="O133" i="2" s="1"/>
  <c r="M133" i="2"/>
  <c r="N34" i="2"/>
  <c r="O34" i="2" s="1"/>
  <c r="M34" i="2"/>
  <c r="M99" i="2"/>
  <c r="N99" i="2"/>
  <c r="O99" i="2" s="1"/>
  <c r="N108" i="2"/>
  <c r="O108" i="2" s="1"/>
  <c r="N131" i="2"/>
  <c r="O131" i="2" s="1"/>
  <c r="M147" i="2"/>
  <c r="N147" i="2"/>
  <c r="O147" i="2" s="1"/>
  <c r="N152" i="2"/>
  <c r="O152" i="2" s="1"/>
  <c r="M152" i="2"/>
  <c r="N173" i="2"/>
  <c r="O173" i="2" s="1"/>
  <c r="M173" i="2"/>
  <c r="N227" i="2"/>
  <c r="O227" i="2" s="1"/>
  <c r="M227" i="2"/>
  <c r="N238" i="2"/>
  <c r="O238" i="2" s="1"/>
  <c r="M238" i="2"/>
  <c r="N250" i="2"/>
  <c r="O250" i="2" s="1"/>
  <c r="M250" i="2"/>
  <c r="M32" i="2"/>
  <c r="N41" i="2"/>
  <c r="O41" i="2" s="1"/>
  <c r="N50" i="2"/>
  <c r="O50" i="2" s="1"/>
  <c r="M50" i="2"/>
  <c r="M75" i="2"/>
  <c r="N75" i="2"/>
  <c r="O75" i="2" s="1"/>
  <c r="N81" i="2"/>
  <c r="O81" i="2" s="1"/>
  <c r="N90" i="2"/>
  <c r="O90" i="2" s="1"/>
  <c r="M90" i="2"/>
  <c r="M93" i="2"/>
  <c r="N93" i="2"/>
  <c r="O93" i="2" s="1"/>
  <c r="N111" i="2"/>
  <c r="O111" i="2" s="1"/>
  <c r="M111" i="2"/>
  <c r="M138" i="2"/>
  <c r="N138" i="2"/>
  <c r="O138" i="2" s="1"/>
  <c r="N141" i="2"/>
  <c r="O141" i="2" s="1"/>
  <c r="M141" i="2"/>
  <c r="N144" i="2"/>
  <c r="O144" i="2" s="1"/>
  <c r="M144" i="2"/>
  <c r="N211" i="2"/>
  <c r="O211" i="2" s="1"/>
  <c r="M211" i="2"/>
  <c r="N231" i="2"/>
  <c r="O231" i="2" s="1"/>
  <c r="M231" i="2"/>
  <c r="M35" i="2"/>
  <c r="N35" i="2"/>
  <c r="O35" i="2" s="1"/>
  <c r="N66" i="2"/>
  <c r="O66" i="2" s="1"/>
  <c r="M66" i="2"/>
  <c r="M69" i="2"/>
  <c r="N69" i="2"/>
  <c r="O69" i="2" s="1"/>
  <c r="M115" i="2"/>
  <c r="N115" i="2"/>
  <c r="O115" i="2" s="1"/>
  <c r="N120" i="2"/>
  <c r="O120" i="2" s="1"/>
  <c r="M120" i="2"/>
  <c r="M162" i="2"/>
  <c r="N162" i="2"/>
  <c r="O162" i="2" s="1"/>
  <c r="M171" i="2"/>
  <c r="N171" i="2"/>
  <c r="O171" i="2" s="1"/>
  <c r="N195" i="2"/>
  <c r="O195" i="2" s="1"/>
  <c r="M195" i="2"/>
  <c r="N214" i="2"/>
  <c r="O214" i="2" s="1"/>
  <c r="M214" i="2"/>
  <c r="N228" i="2"/>
  <c r="O228" i="2" s="1"/>
  <c r="M228" i="2"/>
  <c r="N242" i="2"/>
  <c r="O242" i="2" s="1"/>
  <c r="M242" i="2"/>
  <c r="M29" i="2"/>
  <c r="N29" i="2"/>
  <c r="O29" i="2" s="1"/>
  <c r="M51" i="2"/>
  <c r="N51" i="2"/>
  <c r="O51" i="2" s="1"/>
  <c r="M91" i="2"/>
  <c r="N91" i="2"/>
  <c r="O91" i="2" s="1"/>
  <c r="N106" i="2"/>
  <c r="O106" i="2" s="1"/>
  <c r="M106" i="2"/>
  <c r="N109" i="2"/>
  <c r="O109" i="2" s="1"/>
  <c r="M109" i="2"/>
  <c r="N112" i="2"/>
  <c r="O112" i="2" s="1"/>
  <c r="M112" i="2"/>
  <c r="M139" i="2"/>
  <c r="N139" i="2"/>
  <c r="O139" i="2" s="1"/>
  <c r="M174" i="2"/>
  <c r="N174" i="2"/>
  <c r="O174" i="2" s="1"/>
  <c r="N177" i="2"/>
  <c r="O177" i="2" s="1"/>
  <c r="M177" i="2"/>
  <c r="N199" i="2"/>
  <c r="O199" i="2" s="1"/>
  <c r="M199" i="2"/>
  <c r="N202" i="2"/>
  <c r="O202" i="2" s="1"/>
  <c r="M202" i="2"/>
  <c r="N232" i="2"/>
  <c r="O232" i="2" s="1"/>
  <c r="M232" i="2"/>
  <c r="M6" i="2"/>
  <c r="M12" i="2"/>
  <c r="M18" i="2"/>
  <c r="M24" i="2"/>
  <c r="N42" i="2"/>
  <c r="O42" i="2" s="1"/>
  <c r="M42" i="2"/>
  <c r="N73" i="2"/>
  <c r="O73" i="2" s="1"/>
  <c r="M85" i="2"/>
  <c r="N85" i="2"/>
  <c r="O85" i="2" s="1"/>
  <c r="M104" i="2"/>
  <c r="N145" i="2"/>
  <c r="O145" i="2" s="1"/>
  <c r="M145" i="2"/>
  <c r="O28" i="2"/>
  <c r="O60" i="2"/>
  <c r="O92" i="2"/>
  <c r="N117" i="2"/>
  <c r="O117" i="2" s="1"/>
  <c r="M117" i="2"/>
  <c r="N181" i="2"/>
  <c r="O181" i="2" s="1"/>
  <c r="M181" i="2"/>
  <c r="N243" i="2"/>
  <c r="O243" i="2" s="1"/>
  <c r="M243" i="2"/>
  <c r="M28" i="2"/>
  <c r="M146" i="2"/>
  <c r="N146" i="2"/>
  <c r="O146" i="2" s="1"/>
  <c r="N157" i="2"/>
  <c r="O157" i="2" s="1"/>
  <c r="M157" i="2"/>
  <c r="N161" i="2"/>
  <c r="O161" i="2" s="1"/>
  <c r="M161" i="2"/>
  <c r="M170" i="2"/>
  <c r="N170" i="2"/>
  <c r="O170" i="2" s="1"/>
  <c r="N190" i="2"/>
  <c r="O190" i="2" s="1"/>
  <c r="M190" i="2"/>
  <c r="N206" i="2"/>
  <c r="O206" i="2" s="1"/>
  <c r="M206" i="2"/>
  <c r="N215" i="2"/>
  <c r="O215" i="2" s="1"/>
  <c r="M215" i="2"/>
  <c r="N222" i="2"/>
  <c r="O222" i="2" s="1"/>
  <c r="M222" i="2"/>
  <c r="N246" i="2"/>
  <c r="O246" i="2" s="1"/>
  <c r="M246" i="2"/>
  <c r="O36" i="2"/>
  <c r="O52" i="2"/>
  <c r="O68" i="2"/>
  <c r="O100" i="2"/>
  <c r="N149" i="2"/>
  <c r="O149" i="2" s="1"/>
  <c r="M149" i="2"/>
  <c r="M36" i="2"/>
  <c r="M52" i="2"/>
  <c r="M114" i="2"/>
  <c r="N114" i="2"/>
  <c r="O114" i="2" s="1"/>
  <c r="N125" i="2"/>
  <c r="O125" i="2" s="1"/>
  <c r="M125" i="2"/>
  <c r="N129" i="2"/>
  <c r="O129" i="2" s="1"/>
  <c r="M129" i="2"/>
  <c r="M178" i="2"/>
  <c r="N178" i="2"/>
  <c r="O178" i="2" s="1"/>
  <c r="N189" i="2"/>
  <c r="O189" i="2" s="1"/>
  <c r="M189" i="2"/>
  <c r="N198" i="2"/>
  <c r="O198" i="2" s="1"/>
  <c r="M198" i="2"/>
  <c r="N230" i="2"/>
  <c r="O230" i="2" s="1"/>
  <c r="M230" i="2"/>
  <c r="N254" i="2"/>
  <c r="O254" i="2" s="1"/>
  <c r="M254" i="2"/>
  <c r="N121" i="2"/>
  <c r="O121" i="2" s="1"/>
  <c r="M121" i="2"/>
  <c r="N137" i="2"/>
  <c r="O137" i="2" s="1"/>
  <c r="M137" i="2"/>
  <c r="N153" i="2"/>
  <c r="O153" i="2" s="1"/>
  <c r="M153" i="2"/>
  <c r="N169" i="2"/>
  <c r="O169" i="2" s="1"/>
  <c r="M169" i="2"/>
  <c r="N185" i="2"/>
  <c r="O185" i="2" s="1"/>
  <c r="M185" i="2"/>
  <c r="M193" i="2"/>
  <c r="M197" i="2"/>
  <c r="M201" i="2"/>
  <c r="M205" i="2"/>
  <c r="M209" i="2"/>
  <c r="M213" i="2"/>
  <c r="M217" i="2"/>
  <c r="M221" i="2"/>
  <c r="M225" i="2"/>
  <c r="M229" i="2"/>
  <c r="M233" i="2"/>
  <c r="M237" i="2"/>
  <c r="M241" i="2"/>
  <c r="M245" i="2"/>
  <c r="M249" i="2"/>
  <c r="M253" i="2"/>
  <c r="O256" i="2" l="1"/>
</calcChain>
</file>

<file path=xl/sharedStrings.xml><?xml version="1.0" encoding="utf-8"?>
<sst xmlns="http://schemas.openxmlformats.org/spreadsheetml/2006/main" count="524" uniqueCount="134">
  <si>
    <t>تاریخ معامله</t>
  </si>
  <si>
    <t>نام کالا</t>
  </si>
  <si>
    <t>دلار نیمایی</t>
  </si>
  <si>
    <t>قیمت پایه عرضه</t>
  </si>
  <si>
    <t>ارزش معامله (هزارریال)</t>
  </si>
  <si>
    <t>ورق گرم فوب چین</t>
  </si>
  <si>
    <t>ورق گرم فوب دریای سیاه</t>
  </si>
  <si>
    <t>ورق گرم B</t>
  </si>
  <si>
    <t>ورق گرم C</t>
  </si>
  <si>
    <t>1397/07/02</t>
  </si>
  <si>
    <t>1397/07/16</t>
  </si>
  <si>
    <t>1397/07/23</t>
  </si>
  <si>
    <t>1397/08/07</t>
  </si>
  <si>
    <t>1397/08/14</t>
  </si>
  <si>
    <t>1397/09/05</t>
  </si>
  <si>
    <t>1397/09/19</t>
  </si>
  <si>
    <t>1397/09/21</t>
  </si>
  <si>
    <t>1397/09/27</t>
  </si>
  <si>
    <t>1397/10/03</t>
  </si>
  <si>
    <t>1397/10/10</t>
  </si>
  <si>
    <t>1397/10/17</t>
  </si>
  <si>
    <t>1397/10/24</t>
  </si>
  <si>
    <t>1397/11/01</t>
  </si>
  <si>
    <t>1397/11/15</t>
  </si>
  <si>
    <t>1397/11/29</t>
  </si>
  <si>
    <t>1397/12/06</t>
  </si>
  <si>
    <t>1397/12/20</t>
  </si>
  <si>
    <t>1398/01/19</t>
  </si>
  <si>
    <t>1398/02/02</t>
  </si>
  <si>
    <t>1398/02/09</t>
  </si>
  <si>
    <t>1398/02/17</t>
  </si>
  <si>
    <t>1398/02/30</t>
  </si>
  <si>
    <t>1398/03/13</t>
  </si>
  <si>
    <t>1398/03/27</t>
  </si>
  <si>
    <t>1398/04/10</t>
  </si>
  <si>
    <t>1398/04/24</t>
  </si>
  <si>
    <t>1398/05/07</t>
  </si>
  <si>
    <t>1398/05/22</t>
  </si>
  <si>
    <t>1398/05/28</t>
  </si>
  <si>
    <t>1398/06/04</t>
  </si>
  <si>
    <t>1398/06/11</t>
  </si>
  <si>
    <t>1398/06/25</t>
  </si>
  <si>
    <t>1398/07/01</t>
  </si>
  <si>
    <t>1398/07/08</t>
  </si>
  <si>
    <t>1398/07/15</t>
  </si>
  <si>
    <t>1398/07/16</t>
  </si>
  <si>
    <t>1398/07/22</t>
  </si>
  <si>
    <t>1398/07/29</t>
  </si>
  <si>
    <t>1398/08/06</t>
  </si>
  <si>
    <t>1398/08/13</t>
  </si>
  <si>
    <t>1398/08/20</t>
  </si>
  <si>
    <t>1398/08/27</t>
  </si>
  <si>
    <t>1398/08/29</t>
  </si>
  <si>
    <t>1398/09/04</t>
  </si>
  <si>
    <t>1398/09/11</t>
  </si>
  <si>
    <t>1398/09/18</t>
  </si>
  <si>
    <t>1398/09/25</t>
  </si>
  <si>
    <t>1398/10/02</t>
  </si>
  <si>
    <t>1398/10/09</t>
  </si>
  <si>
    <t>1398/10/11</t>
  </si>
  <si>
    <t>1398/10/17</t>
  </si>
  <si>
    <t>1398/10/18</t>
  </si>
  <si>
    <t>1398/10/23</t>
  </si>
  <si>
    <t>1398/10/30</t>
  </si>
  <si>
    <t>1398/11/02</t>
  </si>
  <si>
    <t>1398/11/07</t>
  </si>
  <si>
    <t>1398/11/14</t>
  </si>
  <si>
    <t>1398/11/21</t>
  </si>
  <si>
    <t>1398/11/28</t>
  </si>
  <si>
    <t>1398/12/05</t>
  </si>
  <si>
    <t>1398/12/12</t>
  </si>
  <si>
    <t>1398/12/20</t>
  </si>
  <si>
    <t>1398/12/26</t>
  </si>
  <si>
    <t>1399/01/18</t>
  </si>
  <si>
    <t>1399/01/25</t>
  </si>
  <si>
    <t>1399/02/08</t>
  </si>
  <si>
    <t>1399/02/15</t>
  </si>
  <si>
    <t>1399/02/24</t>
  </si>
  <si>
    <t>1399/02/29</t>
  </si>
  <si>
    <t>1399/03/07</t>
  </si>
  <si>
    <t>1399/03/12</t>
  </si>
  <si>
    <t>1399/03/19</t>
  </si>
  <si>
    <t>1399/03/26</t>
  </si>
  <si>
    <t>1399/04/02</t>
  </si>
  <si>
    <t>1399/04/09</t>
  </si>
  <si>
    <t>1399/04/16</t>
  </si>
  <si>
    <t>1399/04/24</t>
  </si>
  <si>
    <t>1399/04/30</t>
  </si>
  <si>
    <t>1399/05/06</t>
  </si>
  <si>
    <t>1399/05/08</t>
  </si>
  <si>
    <t>1399/05/13</t>
  </si>
  <si>
    <t>1399/05/20</t>
  </si>
  <si>
    <t>1399/05/27</t>
  </si>
  <si>
    <t>1399/06/03</t>
  </si>
  <si>
    <t>1399/06/17</t>
  </si>
  <si>
    <t>1399/06/24</t>
  </si>
  <si>
    <t>1399/06/31</t>
  </si>
  <si>
    <t>1399/07/07</t>
  </si>
  <si>
    <t>1399/07/14</t>
  </si>
  <si>
    <t>1399/07/21</t>
  </si>
  <si>
    <t>1399/07/22</t>
  </si>
  <si>
    <t>1399/08/12</t>
  </si>
  <si>
    <t>1399/08/26</t>
  </si>
  <si>
    <t>1399/09/11</t>
  </si>
  <si>
    <t>1399/09/24</t>
  </si>
  <si>
    <t>1399/10/08</t>
  </si>
  <si>
    <t>1399/10/22</t>
  </si>
  <si>
    <t>1399/10/24</t>
  </si>
  <si>
    <t>ورق گرم خودرو</t>
  </si>
  <si>
    <t>1399/10/29</t>
  </si>
  <si>
    <t>1399/11/13</t>
  </si>
  <si>
    <t>1399/11/28</t>
  </si>
  <si>
    <t>1399/12/04</t>
  </si>
  <si>
    <t>1399/12/11</t>
  </si>
  <si>
    <t>ورق گرم HR</t>
  </si>
  <si>
    <t>1400/01/16</t>
  </si>
  <si>
    <t>1400/01/23</t>
  </si>
  <si>
    <t>1400/01/30</t>
  </si>
  <si>
    <t>1400/02/13</t>
  </si>
  <si>
    <t>1400/02/27</t>
  </si>
  <si>
    <t>1400/03/10</t>
  </si>
  <si>
    <t>1400/03/31</t>
  </si>
  <si>
    <t>1400/04/14</t>
  </si>
  <si>
    <t>1400/05/11</t>
  </si>
  <si>
    <t>1400/05/13</t>
  </si>
  <si>
    <t>1400/06/08</t>
  </si>
  <si>
    <t>اختلاف قیمت جهانی با داخلی</t>
  </si>
  <si>
    <t>متوسط قیمت ورق جهانی 
(ریال/کیلوگرم)</t>
  </si>
  <si>
    <t>ارزش معامله به جهانی 
(میلیارد تومان)</t>
  </si>
  <si>
    <t>ارزش معامله
 (میلیارد تومان)</t>
  </si>
  <si>
    <t>قیمت جهانی
متوسط CIS و چین</t>
  </si>
  <si>
    <t>قیمت پایانی
 میانگین موزون</t>
  </si>
  <si>
    <t>حجم معامله 
(تن)</t>
  </si>
  <si>
    <t>اختلاف تقریبی (میلیارد تومان)
 (اختلاف ارزش جهانی با بورس کالا)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</si>
</sst>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charset val="178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6" tint="0.59999389629810485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horizontal="right" vertical="center" wrapText="1"/>
    </xf>
    <xf numFmtId="3" fontId="4" fillId="5" borderId="4" xfId="0" applyNumberFormat="1" applyFont="1" applyFill="1" applyBorder="1" applyAlignment="1" applyProtection="1">
      <alignment horizontal="right" vertical="center" wrapText="1"/>
    </xf>
    <xf numFmtId="165" fontId="0" fillId="0" borderId="0" xfId="2" applyNumberFormat="1" applyFont="1"/>
    <xf numFmtId="43" fontId="0" fillId="0" borderId="0" xfId="1" applyFont="1"/>
    <xf numFmtId="0" fontId="1" fillId="6" borderId="6" xfId="0" applyFont="1" applyFill="1" applyBorder="1" applyAlignment="1" applyProtection="1">
      <alignment horizontal="center" vertical="center"/>
    </xf>
    <xf numFmtId="167" fontId="0" fillId="7" borderId="0" xfId="1" applyNumberFormat="1" applyFont="1" applyFill="1"/>
    <xf numFmtId="0" fontId="0" fillId="7" borderId="0" xfId="0" applyFill="1"/>
    <xf numFmtId="0" fontId="1" fillId="6" borderId="1" xfId="0" applyFont="1" applyFill="1" applyBorder="1" applyAlignment="1" applyProtection="1">
      <alignment horizontal="center" vertical="center"/>
    </xf>
    <xf numFmtId="0" fontId="3" fillId="8" borderId="3" xfId="0" applyFont="1" applyFill="1" applyBorder="1" applyAlignment="1" applyProtection="1">
      <alignment horizontal="right" vertical="center" wrapText="1"/>
    </xf>
    <xf numFmtId="9" fontId="0" fillId="7" borderId="0" xfId="3" applyFont="1" applyFill="1"/>
    <xf numFmtId="167" fontId="5" fillId="8" borderId="5" xfId="1" applyNumberFormat="1" applyFont="1" applyFill="1" applyBorder="1" applyAlignment="1" applyProtection="1">
      <alignment vertical="center" wrapText="1"/>
    </xf>
    <xf numFmtId="167" fontId="1" fillId="9" borderId="1" xfId="1" applyNumberFormat="1" applyFont="1" applyFill="1" applyBorder="1" applyAlignment="1" applyProtection="1">
      <alignment horizontal="center" vertical="center"/>
    </xf>
    <xf numFmtId="167" fontId="3" fillId="9" borderId="3" xfId="1" applyNumberFormat="1" applyFont="1" applyFill="1" applyBorder="1" applyAlignment="1" applyProtection="1">
      <alignment horizontal="right" vertical="center" wrapText="1"/>
    </xf>
    <xf numFmtId="167" fontId="0" fillId="9" borderId="0" xfId="1" applyNumberFormat="1" applyFont="1" applyFill="1"/>
    <xf numFmtId="167" fontId="0" fillId="9" borderId="0" xfId="0" applyNumberFormat="1" applyFill="1"/>
    <xf numFmtId="0" fontId="0" fillId="9" borderId="0" xfId="0" applyFill="1"/>
    <xf numFmtId="167" fontId="1" fillId="6" borderId="6" xfId="1" applyNumberFormat="1" applyFont="1" applyFill="1" applyBorder="1" applyAlignment="1" applyProtection="1">
      <alignment horizontal="center" vertical="center" wrapText="1"/>
    </xf>
    <xf numFmtId="43" fontId="3" fillId="11" borderId="0" xfId="0" applyNumberFormat="1" applyFont="1" applyFill="1" applyBorder="1" applyAlignment="1" applyProtection="1">
      <alignment horizontal="right" vertical="center" wrapText="1"/>
    </xf>
    <xf numFmtId="0" fontId="1" fillId="10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167" fontId="1" fillId="6" borderId="1" xfId="1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3" fontId="0" fillId="7" borderId="0" xfId="0" applyNumberFormat="1" applyFill="1"/>
    <xf numFmtId="166" fontId="8" fillId="6" borderId="6" xfId="1" applyNumberFormat="1" applyFont="1" applyFill="1" applyBorder="1" applyAlignment="1" applyProtection="1">
      <alignment horizontal="center" vertical="center" wrapText="1"/>
    </xf>
    <xf numFmtId="166" fontId="9" fillId="7" borderId="0" xfId="1" applyNumberFormat="1" applyFont="1" applyFill="1"/>
    <xf numFmtId="0" fontId="7" fillId="2" borderId="6" xfId="0" applyFont="1" applyFill="1" applyBorder="1" applyAlignment="1" applyProtection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'جدول  پایه محاسبات'!$P$1</c:f>
              <c:strCache>
                <c:ptCount val="1"/>
                <c:pt idx="0">
                  <c:v> اختلاف تقریبی (میلیارد تومان)
 (اختلاف ارزش جهانی با بورس کالا)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'جدول  پایه محاسبات'!$A$2:$A$255</c:f>
              <c:strCache>
                <c:ptCount val="254"/>
                <c:pt idx="0">
                  <c:v>1397/07/02</c:v>
                </c:pt>
                <c:pt idx="1">
                  <c:v>1397/07/02</c:v>
                </c:pt>
                <c:pt idx="2">
                  <c:v>1397/07/16</c:v>
                </c:pt>
                <c:pt idx="3">
                  <c:v>1397/07/16</c:v>
                </c:pt>
                <c:pt idx="4">
                  <c:v>1397/07/16</c:v>
                </c:pt>
                <c:pt idx="5">
                  <c:v>1397/07/23</c:v>
                </c:pt>
                <c:pt idx="6">
                  <c:v>1397/07/23</c:v>
                </c:pt>
                <c:pt idx="7">
                  <c:v>1397/08/07</c:v>
                </c:pt>
                <c:pt idx="8">
                  <c:v>1397/08/07</c:v>
                </c:pt>
                <c:pt idx="9">
                  <c:v>1397/08/14</c:v>
                </c:pt>
                <c:pt idx="10">
                  <c:v>1397/08/14</c:v>
                </c:pt>
                <c:pt idx="11">
                  <c:v>1397/09/05</c:v>
                </c:pt>
                <c:pt idx="12">
                  <c:v>1397/09/05</c:v>
                </c:pt>
                <c:pt idx="13">
                  <c:v>1397/09/19</c:v>
                </c:pt>
                <c:pt idx="14">
                  <c:v>1397/09/19</c:v>
                </c:pt>
                <c:pt idx="15">
                  <c:v>1397/09/21</c:v>
                </c:pt>
                <c:pt idx="16">
                  <c:v>1397/09/21</c:v>
                </c:pt>
                <c:pt idx="17">
                  <c:v>1397/09/27</c:v>
                </c:pt>
                <c:pt idx="18">
                  <c:v>1397/09/27</c:v>
                </c:pt>
                <c:pt idx="19">
                  <c:v>1397/10/03</c:v>
                </c:pt>
                <c:pt idx="20">
                  <c:v>1397/10/03</c:v>
                </c:pt>
                <c:pt idx="21">
                  <c:v>1397/10/10</c:v>
                </c:pt>
                <c:pt idx="22">
                  <c:v>1397/10/10</c:v>
                </c:pt>
                <c:pt idx="23">
                  <c:v>1397/10/17</c:v>
                </c:pt>
                <c:pt idx="24">
                  <c:v>1397/10/17</c:v>
                </c:pt>
                <c:pt idx="25">
                  <c:v>1397/10/24</c:v>
                </c:pt>
                <c:pt idx="26">
                  <c:v>1397/10/24</c:v>
                </c:pt>
                <c:pt idx="27">
                  <c:v>1397/11/01</c:v>
                </c:pt>
                <c:pt idx="28">
                  <c:v>1397/11/01</c:v>
                </c:pt>
                <c:pt idx="29">
                  <c:v>1397/11/15</c:v>
                </c:pt>
                <c:pt idx="30">
                  <c:v>1397/11/15</c:v>
                </c:pt>
                <c:pt idx="31">
                  <c:v>1397/11/29</c:v>
                </c:pt>
                <c:pt idx="32">
                  <c:v>1397/11/29</c:v>
                </c:pt>
                <c:pt idx="33">
                  <c:v>1397/12/06</c:v>
                </c:pt>
                <c:pt idx="34">
                  <c:v>1397/12/06</c:v>
                </c:pt>
                <c:pt idx="35">
                  <c:v>1397/12/20</c:v>
                </c:pt>
                <c:pt idx="36">
                  <c:v>1397/12/20</c:v>
                </c:pt>
                <c:pt idx="37">
                  <c:v>1398/01/19</c:v>
                </c:pt>
                <c:pt idx="38">
                  <c:v>1398/01/19</c:v>
                </c:pt>
                <c:pt idx="39">
                  <c:v>1398/02/02</c:v>
                </c:pt>
                <c:pt idx="40">
                  <c:v>1398/02/02</c:v>
                </c:pt>
                <c:pt idx="41">
                  <c:v>1398/02/09</c:v>
                </c:pt>
                <c:pt idx="42">
                  <c:v>1398/02/09</c:v>
                </c:pt>
                <c:pt idx="43">
                  <c:v>1398/02/17</c:v>
                </c:pt>
                <c:pt idx="44">
                  <c:v>1398/02/17</c:v>
                </c:pt>
                <c:pt idx="45">
                  <c:v>1398/02/30</c:v>
                </c:pt>
                <c:pt idx="46">
                  <c:v>1398/02/30</c:v>
                </c:pt>
                <c:pt idx="47">
                  <c:v>1398/03/13</c:v>
                </c:pt>
                <c:pt idx="48">
                  <c:v>1398/03/13</c:v>
                </c:pt>
                <c:pt idx="49">
                  <c:v>1398/03/27</c:v>
                </c:pt>
                <c:pt idx="50">
                  <c:v>1398/03/27</c:v>
                </c:pt>
                <c:pt idx="51">
                  <c:v>1398/04/10</c:v>
                </c:pt>
                <c:pt idx="52">
                  <c:v>1398/04/10</c:v>
                </c:pt>
                <c:pt idx="53">
                  <c:v>1398/04/24</c:v>
                </c:pt>
                <c:pt idx="54">
                  <c:v>1398/04/24</c:v>
                </c:pt>
                <c:pt idx="55">
                  <c:v>1398/05/07</c:v>
                </c:pt>
                <c:pt idx="56">
                  <c:v>1398/05/07</c:v>
                </c:pt>
                <c:pt idx="57">
                  <c:v>1398/05/22</c:v>
                </c:pt>
                <c:pt idx="58">
                  <c:v>1398/05/22</c:v>
                </c:pt>
                <c:pt idx="59">
                  <c:v>1398/05/22</c:v>
                </c:pt>
                <c:pt idx="60">
                  <c:v>1398/05/22</c:v>
                </c:pt>
                <c:pt idx="61">
                  <c:v>1398/05/28</c:v>
                </c:pt>
                <c:pt idx="62">
                  <c:v>1398/05/28</c:v>
                </c:pt>
                <c:pt idx="63">
                  <c:v>1398/06/04</c:v>
                </c:pt>
                <c:pt idx="64">
                  <c:v>1398/06/04</c:v>
                </c:pt>
                <c:pt idx="65">
                  <c:v>1398/06/04</c:v>
                </c:pt>
                <c:pt idx="66">
                  <c:v>1398/06/04</c:v>
                </c:pt>
                <c:pt idx="67">
                  <c:v>1398/06/11</c:v>
                </c:pt>
                <c:pt idx="68">
                  <c:v>1398/06/11</c:v>
                </c:pt>
                <c:pt idx="69">
                  <c:v>1398/06/25</c:v>
                </c:pt>
                <c:pt idx="70">
                  <c:v>1398/06/25</c:v>
                </c:pt>
                <c:pt idx="71">
                  <c:v>1398/06/25</c:v>
                </c:pt>
                <c:pt idx="72">
                  <c:v>1398/07/01</c:v>
                </c:pt>
                <c:pt idx="73">
                  <c:v>1398/07/01</c:v>
                </c:pt>
                <c:pt idx="74">
                  <c:v>1398/07/01</c:v>
                </c:pt>
                <c:pt idx="75">
                  <c:v>1398/07/01</c:v>
                </c:pt>
                <c:pt idx="76">
                  <c:v>1398/07/08</c:v>
                </c:pt>
                <c:pt idx="77">
                  <c:v>1398/07/08</c:v>
                </c:pt>
                <c:pt idx="78">
                  <c:v>1398/07/08</c:v>
                </c:pt>
                <c:pt idx="79">
                  <c:v>1398/07/08</c:v>
                </c:pt>
                <c:pt idx="80">
                  <c:v>1398/07/15</c:v>
                </c:pt>
                <c:pt idx="81">
                  <c:v>1398/07/15</c:v>
                </c:pt>
                <c:pt idx="82">
                  <c:v>1398/07/16</c:v>
                </c:pt>
                <c:pt idx="83">
                  <c:v>1398/07/16</c:v>
                </c:pt>
                <c:pt idx="84">
                  <c:v>1398/07/22</c:v>
                </c:pt>
                <c:pt idx="85">
                  <c:v>1398/07/22</c:v>
                </c:pt>
                <c:pt idx="86">
                  <c:v>1398/07/22</c:v>
                </c:pt>
                <c:pt idx="87">
                  <c:v>1398/07/22</c:v>
                </c:pt>
                <c:pt idx="88">
                  <c:v>1398/07/29</c:v>
                </c:pt>
                <c:pt idx="89">
                  <c:v>1398/07/29</c:v>
                </c:pt>
                <c:pt idx="90">
                  <c:v>1398/08/06</c:v>
                </c:pt>
                <c:pt idx="91">
                  <c:v>1398/08/06</c:v>
                </c:pt>
                <c:pt idx="92">
                  <c:v>1398/08/13</c:v>
                </c:pt>
                <c:pt idx="93">
                  <c:v>1398/08/13</c:v>
                </c:pt>
                <c:pt idx="94">
                  <c:v>1398/08/20</c:v>
                </c:pt>
                <c:pt idx="95">
                  <c:v>1398/08/20</c:v>
                </c:pt>
                <c:pt idx="96">
                  <c:v>1398/08/20</c:v>
                </c:pt>
                <c:pt idx="97">
                  <c:v>1398/08/20</c:v>
                </c:pt>
                <c:pt idx="98">
                  <c:v>1398/08/27</c:v>
                </c:pt>
                <c:pt idx="99">
                  <c:v>1398/08/27</c:v>
                </c:pt>
                <c:pt idx="100">
                  <c:v>1398/08/29</c:v>
                </c:pt>
                <c:pt idx="101">
                  <c:v>1398/09/04</c:v>
                </c:pt>
                <c:pt idx="102">
                  <c:v>1398/09/04</c:v>
                </c:pt>
                <c:pt idx="103">
                  <c:v>1398/09/11</c:v>
                </c:pt>
                <c:pt idx="104">
                  <c:v>1398/09/11</c:v>
                </c:pt>
                <c:pt idx="105">
                  <c:v>1398/09/11</c:v>
                </c:pt>
                <c:pt idx="106">
                  <c:v>1398/09/11</c:v>
                </c:pt>
                <c:pt idx="107">
                  <c:v>1398/09/11</c:v>
                </c:pt>
                <c:pt idx="108">
                  <c:v>1398/09/18</c:v>
                </c:pt>
                <c:pt idx="109">
                  <c:v>1398/09/18</c:v>
                </c:pt>
                <c:pt idx="110">
                  <c:v>1398/09/25</c:v>
                </c:pt>
                <c:pt idx="111">
                  <c:v>1398/09/25</c:v>
                </c:pt>
                <c:pt idx="112">
                  <c:v>1398/09/25</c:v>
                </c:pt>
                <c:pt idx="113">
                  <c:v>1398/09/25</c:v>
                </c:pt>
                <c:pt idx="114">
                  <c:v>1398/10/02</c:v>
                </c:pt>
                <c:pt idx="115">
                  <c:v>1398/10/02</c:v>
                </c:pt>
                <c:pt idx="116">
                  <c:v>1398/10/09</c:v>
                </c:pt>
                <c:pt idx="117">
                  <c:v>1398/10/09</c:v>
                </c:pt>
                <c:pt idx="118">
                  <c:v>1398/10/09</c:v>
                </c:pt>
                <c:pt idx="119">
                  <c:v>1398/10/11</c:v>
                </c:pt>
                <c:pt idx="120">
                  <c:v>1398/10/11</c:v>
                </c:pt>
                <c:pt idx="121">
                  <c:v>1398/10/17</c:v>
                </c:pt>
                <c:pt idx="122">
                  <c:v>1398/10/17</c:v>
                </c:pt>
                <c:pt idx="123">
                  <c:v>1398/10/18</c:v>
                </c:pt>
                <c:pt idx="124">
                  <c:v>1398/10/18</c:v>
                </c:pt>
                <c:pt idx="125">
                  <c:v>1398/10/18</c:v>
                </c:pt>
                <c:pt idx="126">
                  <c:v>1398/10/18</c:v>
                </c:pt>
                <c:pt idx="127">
                  <c:v>1398/10/23</c:v>
                </c:pt>
                <c:pt idx="128">
                  <c:v>1398/10/23</c:v>
                </c:pt>
                <c:pt idx="129">
                  <c:v>1398/10/30</c:v>
                </c:pt>
                <c:pt idx="130">
                  <c:v>1398/10/30</c:v>
                </c:pt>
                <c:pt idx="131">
                  <c:v>1398/11/02</c:v>
                </c:pt>
                <c:pt idx="132">
                  <c:v>1398/11/02</c:v>
                </c:pt>
                <c:pt idx="133">
                  <c:v>1398/11/07</c:v>
                </c:pt>
                <c:pt idx="134">
                  <c:v>1398/11/07</c:v>
                </c:pt>
                <c:pt idx="135">
                  <c:v>1398/11/07</c:v>
                </c:pt>
                <c:pt idx="136">
                  <c:v>1398/11/07</c:v>
                </c:pt>
                <c:pt idx="137">
                  <c:v>1398/11/14</c:v>
                </c:pt>
                <c:pt idx="138">
                  <c:v>1398/11/14</c:v>
                </c:pt>
                <c:pt idx="139">
                  <c:v>1398/11/14</c:v>
                </c:pt>
                <c:pt idx="140">
                  <c:v>1398/11/14</c:v>
                </c:pt>
                <c:pt idx="141">
                  <c:v>1398/11/21</c:v>
                </c:pt>
                <c:pt idx="142">
                  <c:v>1398/11/21</c:v>
                </c:pt>
                <c:pt idx="143">
                  <c:v>1398/11/28</c:v>
                </c:pt>
                <c:pt idx="144">
                  <c:v>1398/11/28</c:v>
                </c:pt>
                <c:pt idx="145">
                  <c:v>1398/11/28</c:v>
                </c:pt>
                <c:pt idx="146">
                  <c:v>1398/11/28</c:v>
                </c:pt>
                <c:pt idx="147">
                  <c:v>1398/12/05</c:v>
                </c:pt>
                <c:pt idx="148">
                  <c:v>1398/12/05</c:v>
                </c:pt>
                <c:pt idx="149">
                  <c:v>1398/12/12</c:v>
                </c:pt>
                <c:pt idx="150">
                  <c:v>1398/12/12</c:v>
                </c:pt>
                <c:pt idx="151">
                  <c:v>1398/12/12</c:v>
                </c:pt>
                <c:pt idx="152">
                  <c:v>1398/12/12</c:v>
                </c:pt>
                <c:pt idx="153">
                  <c:v>1398/12/20</c:v>
                </c:pt>
                <c:pt idx="154">
                  <c:v>1398/12/20</c:v>
                </c:pt>
                <c:pt idx="155">
                  <c:v>1398/12/26</c:v>
                </c:pt>
                <c:pt idx="156">
                  <c:v>1398/12/26</c:v>
                </c:pt>
                <c:pt idx="157">
                  <c:v>1399/01/18</c:v>
                </c:pt>
                <c:pt idx="158">
                  <c:v>1399/01/18</c:v>
                </c:pt>
                <c:pt idx="159">
                  <c:v>1399/01/25</c:v>
                </c:pt>
                <c:pt idx="160">
                  <c:v>1399/01/25</c:v>
                </c:pt>
                <c:pt idx="161">
                  <c:v>1399/02/08</c:v>
                </c:pt>
                <c:pt idx="162">
                  <c:v>1399/02/08</c:v>
                </c:pt>
                <c:pt idx="163">
                  <c:v>1399/02/08</c:v>
                </c:pt>
                <c:pt idx="164">
                  <c:v>1399/02/15</c:v>
                </c:pt>
                <c:pt idx="165">
                  <c:v>1399/02/15</c:v>
                </c:pt>
                <c:pt idx="166">
                  <c:v>1399/02/15</c:v>
                </c:pt>
                <c:pt idx="167">
                  <c:v>1399/02/24</c:v>
                </c:pt>
                <c:pt idx="168">
                  <c:v>1399/02/24</c:v>
                </c:pt>
                <c:pt idx="169">
                  <c:v>1399/02/29</c:v>
                </c:pt>
                <c:pt idx="170">
                  <c:v>1399/02/29</c:v>
                </c:pt>
                <c:pt idx="171">
                  <c:v>1399/03/07</c:v>
                </c:pt>
                <c:pt idx="172">
                  <c:v>1399/03/07</c:v>
                </c:pt>
                <c:pt idx="173">
                  <c:v>1399/03/12</c:v>
                </c:pt>
                <c:pt idx="174">
                  <c:v>1399/03/12</c:v>
                </c:pt>
                <c:pt idx="175">
                  <c:v>1399/03/19</c:v>
                </c:pt>
                <c:pt idx="176">
                  <c:v>1399/03/19</c:v>
                </c:pt>
                <c:pt idx="177">
                  <c:v>1399/03/19</c:v>
                </c:pt>
                <c:pt idx="178">
                  <c:v>1399/03/19</c:v>
                </c:pt>
                <c:pt idx="179">
                  <c:v>1399/03/26</c:v>
                </c:pt>
                <c:pt idx="180">
                  <c:v>1399/03/26</c:v>
                </c:pt>
                <c:pt idx="181">
                  <c:v>1399/04/02</c:v>
                </c:pt>
                <c:pt idx="182">
                  <c:v>1399/04/02</c:v>
                </c:pt>
                <c:pt idx="183">
                  <c:v>1399/04/02</c:v>
                </c:pt>
                <c:pt idx="184">
                  <c:v>1399/04/02</c:v>
                </c:pt>
                <c:pt idx="185">
                  <c:v>1399/04/09</c:v>
                </c:pt>
                <c:pt idx="186">
                  <c:v>1399/04/09</c:v>
                </c:pt>
                <c:pt idx="187">
                  <c:v>1399/04/16</c:v>
                </c:pt>
                <c:pt idx="188">
                  <c:v>1399/04/16</c:v>
                </c:pt>
                <c:pt idx="189">
                  <c:v>1399/04/16</c:v>
                </c:pt>
                <c:pt idx="190">
                  <c:v>1399/04/16</c:v>
                </c:pt>
                <c:pt idx="191">
                  <c:v>1399/04/24</c:v>
                </c:pt>
                <c:pt idx="192">
                  <c:v>1399/04/24</c:v>
                </c:pt>
                <c:pt idx="193">
                  <c:v>1399/04/30</c:v>
                </c:pt>
                <c:pt idx="194">
                  <c:v>1399/04/30</c:v>
                </c:pt>
                <c:pt idx="195">
                  <c:v>1399/05/06</c:v>
                </c:pt>
                <c:pt idx="196">
                  <c:v>1399/05/06</c:v>
                </c:pt>
                <c:pt idx="197">
                  <c:v>1399/05/08</c:v>
                </c:pt>
                <c:pt idx="198">
                  <c:v>1399/05/13</c:v>
                </c:pt>
                <c:pt idx="199">
                  <c:v>1399/05/13</c:v>
                </c:pt>
                <c:pt idx="200">
                  <c:v>1399/05/20</c:v>
                </c:pt>
                <c:pt idx="201">
                  <c:v>1399/05/20</c:v>
                </c:pt>
                <c:pt idx="202">
                  <c:v>1399/05/20</c:v>
                </c:pt>
                <c:pt idx="203">
                  <c:v>1399/05/20</c:v>
                </c:pt>
                <c:pt idx="204">
                  <c:v>1399/05/27</c:v>
                </c:pt>
                <c:pt idx="205">
                  <c:v>1399/05/27</c:v>
                </c:pt>
                <c:pt idx="206">
                  <c:v>1399/06/03</c:v>
                </c:pt>
                <c:pt idx="207">
                  <c:v>1399/06/03</c:v>
                </c:pt>
                <c:pt idx="208">
                  <c:v>1399/06/03</c:v>
                </c:pt>
                <c:pt idx="209">
                  <c:v>1399/06/03</c:v>
                </c:pt>
                <c:pt idx="210">
                  <c:v>1399/06/17</c:v>
                </c:pt>
                <c:pt idx="211">
                  <c:v>1399/06/17</c:v>
                </c:pt>
                <c:pt idx="212">
                  <c:v>1399/06/17</c:v>
                </c:pt>
                <c:pt idx="213">
                  <c:v>1399/06/17</c:v>
                </c:pt>
                <c:pt idx="214">
                  <c:v>1399/06/24</c:v>
                </c:pt>
                <c:pt idx="215">
                  <c:v>1399/06/24</c:v>
                </c:pt>
                <c:pt idx="216">
                  <c:v>1399/06/31</c:v>
                </c:pt>
                <c:pt idx="217">
                  <c:v>1399/06/31</c:v>
                </c:pt>
                <c:pt idx="218">
                  <c:v>1399/07/07</c:v>
                </c:pt>
                <c:pt idx="219">
                  <c:v>1399/07/07</c:v>
                </c:pt>
                <c:pt idx="220">
                  <c:v>1399/07/14</c:v>
                </c:pt>
                <c:pt idx="221">
                  <c:v>1399/07/14</c:v>
                </c:pt>
                <c:pt idx="222">
                  <c:v>1399/07/21</c:v>
                </c:pt>
                <c:pt idx="223">
                  <c:v>1399/07/21</c:v>
                </c:pt>
                <c:pt idx="224">
                  <c:v>1399/07/22</c:v>
                </c:pt>
                <c:pt idx="225">
                  <c:v>1399/07/22</c:v>
                </c:pt>
                <c:pt idx="226">
                  <c:v>1399/08/12</c:v>
                </c:pt>
                <c:pt idx="227">
                  <c:v>1399/08/12</c:v>
                </c:pt>
                <c:pt idx="228">
                  <c:v>1399/08/26</c:v>
                </c:pt>
                <c:pt idx="229">
                  <c:v>1399/08/26</c:v>
                </c:pt>
                <c:pt idx="230">
                  <c:v>1399/09/11</c:v>
                </c:pt>
                <c:pt idx="231">
                  <c:v>1399/09/11</c:v>
                </c:pt>
                <c:pt idx="232">
                  <c:v>1399/09/24</c:v>
                </c:pt>
                <c:pt idx="233">
                  <c:v>1399/09/24</c:v>
                </c:pt>
                <c:pt idx="234">
                  <c:v>1399/10/08</c:v>
                </c:pt>
                <c:pt idx="235">
                  <c:v>1399/10/08</c:v>
                </c:pt>
                <c:pt idx="236">
                  <c:v>1399/10/22</c:v>
                </c:pt>
                <c:pt idx="237">
                  <c:v>1399/10/24</c:v>
                </c:pt>
                <c:pt idx="238">
                  <c:v>1399/10/29</c:v>
                </c:pt>
                <c:pt idx="239">
                  <c:v>1399/11/13</c:v>
                </c:pt>
                <c:pt idx="240">
                  <c:v>1399/11/28</c:v>
                </c:pt>
                <c:pt idx="241">
                  <c:v>1399/12/04</c:v>
                </c:pt>
                <c:pt idx="242">
                  <c:v>1399/12/11</c:v>
                </c:pt>
                <c:pt idx="243">
                  <c:v>1400/01/16</c:v>
                </c:pt>
                <c:pt idx="244">
                  <c:v>1400/01/23</c:v>
                </c:pt>
                <c:pt idx="245">
                  <c:v>1400/01/30</c:v>
                </c:pt>
                <c:pt idx="246">
                  <c:v>1400/02/13</c:v>
                </c:pt>
                <c:pt idx="247">
                  <c:v>1400/02/27</c:v>
                </c:pt>
                <c:pt idx="248">
                  <c:v>1400/03/10</c:v>
                </c:pt>
                <c:pt idx="249">
                  <c:v>1400/03/31</c:v>
                </c:pt>
                <c:pt idx="250">
                  <c:v>1400/04/14</c:v>
                </c:pt>
                <c:pt idx="251">
                  <c:v>1400/05/11</c:v>
                </c:pt>
                <c:pt idx="252">
                  <c:v>1400/05/13</c:v>
                </c:pt>
                <c:pt idx="253">
                  <c:v>1400/06/08</c:v>
                </c:pt>
              </c:strCache>
            </c:strRef>
          </c:cat>
          <c:val>
            <c:numRef>
              <c:f>'جدول  پایه محاسبات'!$P$2:$P$255</c:f>
              <c:numCache>
                <c:formatCode>_(* #,##0.0_);_(* \(#,##0.0\);_(* "-"??_);_(@_)</c:formatCode>
                <c:ptCount val="254"/>
                <c:pt idx="0">
                  <c:v>22.810545271250007</c:v>
                </c:pt>
                <c:pt idx="1">
                  <c:v>107.85816086375006</c:v>
                </c:pt>
                <c:pt idx="2">
                  <c:v>138.13489851975007</c:v>
                </c:pt>
                <c:pt idx="3">
                  <c:v>296.6504525737501</c:v>
                </c:pt>
                <c:pt idx="4">
                  <c:v>301.99340627775013</c:v>
                </c:pt>
                <c:pt idx="5">
                  <c:v>405.92215964025013</c:v>
                </c:pt>
                <c:pt idx="6">
                  <c:v>438.97855694275012</c:v>
                </c:pt>
                <c:pt idx="7">
                  <c:v>704.30568556699995</c:v>
                </c:pt>
                <c:pt idx="8">
                  <c:v>794.27975986920001</c:v>
                </c:pt>
                <c:pt idx="9">
                  <c:v>848.95300682774996</c:v>
                </c:pt>
                <c:pt idx="10">
                  <c:v>1055.55890775533</c:v>
                </c:pt>
                <c:pt idx="11">
                  <c:v>1045.7503021903299</c:v>
                </c:pt>
                <c:pt idx="12">
                  <c:v>1048.8722020153298</c:v>
                </c:pt>
                <c:pt idx="13">
                  <c:v>1048.8722020153298</c:v>
                </c:pt>
                <c:pt idx="14">
                  <c:v>1048.8722020153298</c:v>
                </c:pt>
                <c:pt idx="15">
                  <c:v>1048.8722020153298</c:v>
                </c:pt>
                <c:pt idx="16">
                  <c:v>1048.8722020153298</c:v>
                </c:pt>
                <c:pt idx="17">
                  <c:v>1062.0417567103298</c:v>
                </c:pt>
                <c:pt idx="18">
                  <c:v>1067.2590028103298</c:v>
                </c:pt>
                <c:pt idx="19">
                  <c:v>1072.4254355103299</c:v>
                </c:pt>
                <c:pt idx="20">
                  <c:v>1087.9342062603298</c:v>
                </c:pt>
                <c:pt idx="21">
                  <c:v>1098.5879820853297</c:v>
                </c:pt>
                <c:pt idx="22">
                  <c:v>1106.1761671980796</c:v>
                </c:pt>
                <c:pt idx="23">
                  <c:v>1106.3733310715795</c:v>
                </c:pt>
                <c:pt idx="24">
                  <c:v>1085.7905935170795</c:v>
                </c:pt>
                <c:pt idx="25">
                  <c:v>1063.9945291927045</c:v>
                </c:pt>
                <c:pt idx="26">
                  <c:v>1069.0653597056669</c:v>
                </c:pt>
                <c:pt idx="27">
                  <c:v>1067.5272525966668</c:v>
                </c:pt>
                <c:pt idx="28">
                  <c:v>1035.1042274016668</c:v>
                </c:pt>
                <c:pt idx="29">
                  <c:v>1057.4430480816668</c:v>
                </c:pt>
                <c:pt idx="30">
                  <c:v>1098.1491099616667</c:v>
                </c:pt>
                <c:pt idx="31">
                  <c:v>1085.2387205741666</c:v>
                </c:pt>
                <c:pt idx="32">
                  <c:v>1090.2946318741665</c:v>
                </c:pt>
                <c:pt idx="33">
                  <c:v>1091.6648040956065</c:v>
                </c:pt>
                <c:pt idx="34">
                  <c:v>1073.6433823810466</c:v>
                </c:pt>
                <c:pt idx="35">
                  <c:v>1056.6672723702966</c:v>
                </c:pt>
                <c:pt idx="36">
                  <c:v>1055.3200135507966</c:v>
                </c:pt>
                <c:pt idx="37">
                  <c:v>1043.3470342736091</c:v>
                </c:pt>
                <c:pt idx="38">
                  <c:v>1012.5034283589216</c:v>
                </c:pt>
                <c:pt idx="39">
                  <c:v>1012.5034283589216</c:v>
                </c:pt>
                <c:pt idx="40">
                  <c:v>1012.5034283589216</c:v>
                </c:pt>
                <c:pt idx="41">
                  <c:v>1012.5034283589216</c:v>
                </c:pt>
                <c:pt idx="42">
                  <c:v>1012.5034283589216</c:v>
                </c:pt>
                <c:pt idx="43">
                  <c:v>882.8826183589216</c:v>
                </c:pt>
                <c:pt idx="44">
                  <c:v>824.43895835892158</c:v>
                </c:pt>
                <c:pt idx="45">
                  <c:v>817.4193474542966</c:v>
                </c:pt>
                <c:pt idx="46">
                  <c:v>792.94367403567162</c:v>
                </c:pt>
                <c:pt idx="47">
                  <c:v>773.8270176724717</c:v>
                </c:pt>
                <c:pt idx="48">
                  <c:v>768.99961293647175</c:v>
                </c:pt>
                <c:pt idx="49">
                  <c:v>766.80512410367169</c:v>
                </c:pt>
                <c:pt idx="50">
                  <c:v>760.14145461636167</c:v>
                </c:pt>
                <c:pt idx="51">
                  <c:v>802.6517971709867</c:v>
                </c:pt>
                <c:pt idx="52">
                  <c:v>810.55462608711173</c:v>
                </c:pt>
                <c:pt idx="53">
                  <c:v>828.85651408711169</c:v>
                </c:pt>
                <c:pt idx="54">
                  <c:v>883.71719908711168</c:v>
                </c:pt>
                <c:pt idx="55">
                  <c:v>902.21318728967162</c:v>
                </c:pt>
                <c:pt idx="56">
                  <c:v>986.99588969407171</c:v>
                </c:pt>
                <c:pt idx="57">
                  <c:v>1000.8014305164218</c:v>
                </c:pt>
                <c:pt idx="58">
                  <c:v>1008.3414284277468</c:v>
                </c:pt>
                <c:pt idx="59">
                  <c:v>1014.4335528259968</c:v>
                </c:pt>
                <c:pt idx="60">
                  <c:v>1059.6701003387468</c:v>
                </c:pt>
                <c:pt idx="61">
                  <c:v>1061.0164036225467</c:v>
                </c:pt>
                <c:pt idx="62">
                  <c:v>1062.1327959526468</c:v>
                </c:pt>
                <c:pt idx="63">
                  <c:v>1066.6379393074467</c:v>
                </c:pt>
                <c:pt idx="64">
                  <c:v>1066.8541465238666</c:v>
                </c:pt>
                <c:pt idx="65">
                  <c:v>1070.8667383394875</c:v>
                </c:pt>
                <c:pt idx="66">
                  <c:v>1095.4449974424676</c:v>
                </c:pt>
                <c:pt idx="67">
                  <c:v>1095.6955773557427</c:v>
                </c:pt>
                <c:pt idx="68">
                  <c:v>1095.7183564311176</c:v>
                </c:pt>
                <c:pt idx="69">
                  <c:v>1095.5796419979802</c:v>
                </c:pt>
                <c:pt idx="70">
                  <c:v>1095.9806097195301</c:v>
                </c:pt>
                <c:pt idx="71">
                  <c:v>1096.932808363905</c:v>
                </c:pt>
                <c:pt idx="72">
                  <c:v>1096.6690146139049</c:v>
                </c:pt>
                <c:pt idx="73">
                  <c:v>1096.559798363905</c:v>
                </c:pt>
                <c:pt idx="74">
                  <c:v>1095.955270613905</c:v>
                </c:pt>
                <c:pt idx="75">
                  <c:v>1099.2267091139049</c:v>
                </c:pt>
                <c:pt idx="76">
                  <c:v>1098.7939275044548</c:v>
                </c:pt>
                <c:pt idx="77">
                  <c:v>1099.4749750562548</c:v>
                </c:pt>
                <c:pt idx="78">
                  <c:v>1108.0829533043548</c:v>
                </c:pt>
                <c:pt idx="79">
                  <c:v>1110.9276091755548</c:v>
                </c:pt>
                <c:pt idx="80">
                  <c:v>1112.1728215360149</c:v>
                </c:pt>
                <c:pt idx="81">
                  <c:v>1113.233692719255</c:v>
                </c:pt>
                <c:pt idx="82">
                  <c:v>1113.206507776855</c:v>
                </c:pt>
                <c:pt idx="83">
                  <c:v>1113.118426834455</c:v>
                </c:pt>
                <c:pt idx="84">
                  <c:v>1112.9740629283056</c:v>
                </c:pt>
                <c:pt idx="85">
                  <c:v>1114.8215419566457</c:v>
                </c:pt>
                <c:pt idx="86">
                  <c:v>1115.2131602799261</c:v>
                </c:pt>
                <c:pt idx="87">
                  <c:v>1116.721674798536</c:v>
                </c:pt>
                <c:pt idx="88">
                  <c:v>1114.8421774145361</c:v>
                </c:pt>
                <c:pt idx="89">
                  <c:v>1114.716338181536</c:v>
                </c:pt>
                <c:pt idx="90">
                  <c:v>1113.4613244617119</c:v>
                </c:pt>
                <c:pt idx="91">
                  <c:v>1112.161054941776</c:v>
                </c:pt>
                <c:pt idx="92">
                  <c:v>1082.025901321776</c:v>
                </c:pt>
                <c:pt idx="93">
                  <c:v>1075.2050784667761</c:v>
                </c:pt>
                <c:pt idx="94">
                  <c:v>1048.1787270888162</c:v>
                </c:pt>
                <c:pt idx="95">
                  <c:v>1042.1203232957262</c:v>
                </c:pt>
                <c:pt idx="96">
                  <c:v>1039.4287097198801</c:v>
                </c:pt>
                <c:pt idx="97">
                  <c:v>1037.39072622147</c:v>
                </c:pt>
                <c:pt idx="98">
                  <c:v>1035.6809464252201</c:v>
                </c:pt>
                <c:pt idx="99">
                  <c:v>1035.5542683529202</c:v>
                </c:pt>
                <c:pt idx="100">
                  <c:v>1032.5669260805003</c:v>
                </c:pt>
                <c:pt idx="101">
                  <c:v>1019.7055202881003</c:v>
                </c:pt>
                <c:pt idx="102">
                  <c:v>1020.8903167468802</c:v>
                </c:pt>
                <c:pt idx="103">
                  <c:v>1016.7653633904002</c:v>
                </c:pt>
                <c:pt idx="104">
                  <c:v>1017.3119159171522</c:v>
                </c:pt>
                <c:pt idx="105">
                  <c:v>1016.7975795925443</c:v>
                </c:pt>
                <c:pt idx="106">
                  <c:v>1011.7888613883842</c:v>
                </c:pt>
                <c:pt idx="107">
                  <c:v>1000.3382973403843</c:v>
                </c:pt>
                <c:pt idx="108">
                  <c:v>993.53642946195032</c:v>
                </c:pt>
                <c:pt idx="109">
                  <c:v>992.4774256927243</c:v>
                </c:pt>
                <c:pt idx="110">
                  <c:v>994.8773074129183</c:v>
                </c:pt>
                <c:pt idx="111">
                  <c:v>996.42563975429834</c:v>
                </c:pt>
                <c:pt idx="112">
                  <c:v>1005.9548150290384</c:v>
                </c:pt>
                <c:pt idx="113">
                  <c:v>1008.8888307421284</c:v>
                </c:pt>
                <c:pt idx="114">
                  <c:v>1009.8061545720004</c:v>
                </c:pt>
                <c:pt idx="115">
                  <c:v>1011.2593619567645</c:v>
                </c:pt>
                <c:pt idx="116">
                  <c:v>1011.2593619567645</c:v>
                </c:pt>
                <c:pt idx="117">
                  <c:v>1011.4651468853644</c:v>
                </c:pt>
                <c:pt idx="118">
                  <c:v>1011.4651468853644</c:v>
                </c:pt>
                <c:pt idx="119">
                  <c:v>1111.8191898877644</c:v>
                </c:pt>
                <c:pt idx="120">
                  <c:v>1147.1673576314445</c:v>
                </c:pt>
                <c:pt idx="121">
                  <c:v>1149.4663898909446</c:v>
                </c:pt>
                <c:pt idx="122">
                  <c:v>1161.1609477604445</c:v>
                </c:pt>
                <c:pt idx="123">
                  <c:v>1186.5659539540445</c:v>
                </c:pt>
                <c:pt idx="124">
                  <c:v>1188.5765614420445</c:v>
                </c:pt>
                <c:pt idx="125">
                  <c:v>1189.8227784129244</c:v>
                </c:pt>
                <c:pt idx="126">
                  <c:v>1216.4729738001245</c:v>
                </c:pt>
                <c:pt idx="127">
                  <c:v>1217.0041306299645</c:v>
                </c:pt>
                <c:pt idx="128">
                  <c:v>1225.3888493146444</c:v>
                </c:pt>
                <c:pt idx="129">
                  <c:v>1230.1112549288018</c:v>
                </c:pt>
                <c:pt idx="130">
                  <c:v>1233.2236797220919</c:v>
                </c:pt>
                <c:pt idx="131">
                  <c:v>1268.6299223234919</c:v>
                </c:pt>
                <c:pt idx="132">
                  <c:v>1273.8933379738419</c:v>
                </c:pt>
                <c:pt idx="133">
                  <c:v>1296.6214806968419</c:v>
                </c:pt>
                <c:pt idx="134">
                  <c:v>1297.9015834658419</c:v>
                </c:pt>
                <c:pt idx="135">
                  <c:v>1299.6012510537919</c:v>
                </c:pt>
                <c:pt idx="136">
                  <c:v>1303.460345881892</c:v>
                </c:pt>
                <c:pt idx="137">
                  <c:v>1305.117634350908</c:v>
                </c:pt>
                <c:pt idx="138">
                  <c:v>1302.7406746563381</c:v>
                </c:pt>
                <c:pt idx="139">
                  <c:v>1293.129680299583</c:v>
                </c:pt>
                <c:pt idx="140">
                  <c:v>1283.019487122433</c:v>
                </c:pt>
                <c:pt idx="141">
                  <c:v>1287.7685911432725</c:v>
                </c:pt>
                <c:pt idx="142">
                  <c:v>1286.2402824698065</c:v>
                </c:pt>
                <c:pt idx="143">
                  <c:v>1286.2402824698065</c:v>
                </c:pt>
                <c:pt idx="144">
                  <c:v>1285.1241838326939</c:v>
                </c:pt>
                <c:pt idx="145">
                  <c:v>1285.1241838326939</c:v>
                </c:pt>
                <c:pt idx="146">
                  <c:v>1285.9792371541939</c:v>
                </c:pt>
                <c:pt idx="147">
                  <c:v>1223.4905495510939</c:v>
                </c:pt>
                <c:pt idx="148">
                  <c:v>1176.7743157274938</c:v>
                </c:pt>
                <c:pt idx="149">
                  <c:v>1173.0656372928943</c:v>
                </c:pt>
                <c:pt idx="150">
                  <c:v>1168.7042394213643</c:v>
                </c:pt>
                <c:pt idx="151">
                  <c:v>1199.3919229191542</c:v>
                </c:pt>
                <c:pt idx="152">
                  <c:v>1207.2306114208093</c:v>
                </c:pt>
                <c:pt idx="153">
                  <c:v>1207.2306114208093</c:v>
                </c:pt>
                <c:pt idx="154">
                  <c:v>1207.2306114208093</c:v>
                </c:pt>
                <c:pt idx="155">
                  <c:v>1222.5495640962092</c:v>
                </c:pt>
                <c:pt idx="156">
                  <c:v>1251.1852794910892</c:v>
                </c:pt>
                <c:pt idx="157">
                  <c:v>1248.6293908981906</c:v>
                </c:pt>
                <c:pt idx="158">
                  <c:v>1248.2743536719356</c:v>
                </c:pt>
                <c:pt idx="159">
                  <c:v>1247.8797096826356</c:v>
                </c:pt>
                <c:pt idx="160">
                  <c:v>1251.8989101503355</c:v>
                </c:pt>
                <c:pt idx="161">
                  <c:v>1252.0674602211955</c:v>
                </c:pt>
                <c:pt idx="162">
                  <c:v>1261.6326677288755</c:v>
                </c:pt>
                <c:pt idx="163">
                  <c:v>1263.6819802194555</c:v>
                </c:pt>
                <c:pt idx="164">
                  <c:v>1263.6819802194555</c:v>
                </c:pt>
                <c:pt idx="165">
                  <c:v>1264.8608326924355</c:v>
                </c:pt>
                <c:pt idx="166">
                  <c:v>1264.8608326924355</c:v>
                </c:pt>
                <c:pt idx="167">
                  <c:v>1264.8608326924355</c:v>
                </c:pt>
                <c:pt idx="168">
                  <c:v>1264.8608326924355</c:v>
                </c:pt>
                <c:pt idx="169">
                  <c:v>1264.8608326924355</c:v>
                </c:pt>
                <c:pt idx="170">
                  <c:v>1264.8608326924355</c:v>
                </c:pt>
                <c:pt idx="171">
                  <c:v>1189.2988116820254</c:v>
                </c:pt>
                <c:pt idx="172">
                  <c:v>1093.3451047416156</c:v>
                </c:pt>
                <c:pt idx="173">
                  <c:v>1090.3427581260157</c:v>
                </c:pt>
                <c:pt idx="174">
                  <c:v>1088.8531227085716</c:v>
                </c:pt>
                <c:pt idx="175">
                  <c:v>1045.5335027637616</c:v>
                </c:pt>
                <c:pt idx="176">
                  <c:v>982.34070127876157</c:v>
                </c:pt>
                <c:pt idx="177">
                  <c:v>975.54379649286409</c:v>
                </c:pt>
                <c:pt idx="178">
                  <c:v>972.40096297539412</c:v>
                </c:pt>
                <c:pt idx="179">
                  <c:v>971.64827355266914</c:v>
                </c:pt>
                <c:pt idx="180">
                  <c:v>970.68576824500417</c:v>
                </c:pt>
                <c:pt idx="181">
                  <c:v>970.20640638400414</c:v>
                </c:pt>
                <c:pt idx="182">
                  <c:v>901.0513423840041</c:v>
                </c:pt>
                <c:pt idx="183">
                  <c:v>834.73696458400411</c:v>
                </c:pt>
                <c:pt idx="184">
                  <c:v>834.10345313700407</c:v>
                </c:pt>
                <c:pt idx="185">
                  <c:v>831.46071827016783</c:v>
                </c:pt>
                <c:pt idx="186">
                  <c:v>827.61808608985154</c:v>
                </c:pt>
                <c:pt idx="187">
                  <c:v>713.89872088535162</c:v>
                </c:pt>
                <c:pt idx="188">
                  <c:v>710.15626615002657</c:v>
                </c:pt>
                <c:pt idx="189">
                  <c:v>705.56320390721658</c:v>
                </c:pt>
                <c:pt idx="190">
                  <c:v>616.79598085171654</c:v>
                </c:pt>
                <c:pt idx="191">
                  <c:v>606.43544277876651</c:v>
                </c:pt>
                <c:pt idx="192">
                  <c:v>596.13644090494654</c:v>
                </c:pt>
                <c:pt idx="193">
                  <c:v>587.9311198108345</c:v>
                </c:pt>
                <c:pt idx="194">
                  <c:v>561.94111618958652</c:v>
                </c:pt>
                <c:pt idx="195">
                  <c:v>561.94111618958652</c:v>
                </c:pt>
                <c:pt idx="196">
                  <c:v>498.64402575548149</c:v>
                </c:pt>
                <c:pt idx="197">
                  <c:v>424.89158159723155</c:v>
                </c:pt>
                <c:pt idx="198">
                  <c:v>415.77844109408153</c:v>
                </c:pt>
                <c:pt idx="199">
                  <c:v>378.72823387373154</c:v>
                </c:pt>
                <c:pt idx="200">
                  <c:v>365.23267404873155</c:v>
                </c:pt>
                <c:pt idx="201">
                  <c:v>352.41028022383153</c:v>
                </c:pt>
                <c:pt idx="202">
                  <c:v>349.92280994784153</c:v>
                </c:pt>
                <c:pt idx="203">
                  <c:v>346.03314578120154</c:v>
                </c:pt>
                <c:pt idx="204">
                  <c:v>351.98371317585656</c:v>
                </c:pt>
                <c:pt idx="205">
                  <c:v>351.48953942173659</c:v>
                </c:pt>
                <c:pt idx="206">
                  <c:v>353.62394152255661</c:v>
                </c:pt>
                <c:pt idx="207">
                  <c:v>339.67738722582658</c:v>
                </c:pt>
                <c:pt idx="208">
                  <c:v>339.8678825886966</c:v>
                </c:pt>
                <c:pt idx="209">
                  <c:v>344.32872628387361</c:v>
                </c:pt>
                <c:pt idx="210">
                  <c:v>315.26567644271853</c:v>
                </c:pt>
                <c:pt idx="211">
                  <c:v>340.04443534306552</c:v>
                </c:pt>
                <c:pt idx="212">
                  <c:v>343.3477716986045</c:v>
                </c:pt>
                <c:pt idx="213">
                  <c:v>325.7015522468094</c:v>
                </c:pt>
                <c:pt idx="214">
                  <c:v>325.0378465478754</c:v>
                </c:pt>
                <c:pt idx="215">
                  <c:v>324.65237001481842</c:v>
                </c:pt>
                <c:pt idx="216">
                  <c:v>323.54978821848493</c:v>
                </c:pt>
                <c:pt idx="217">
                  <c:v>328.55771453714596</c:v>
                </c:pt>
                <c:pt idx="218">
                  <c:v>284.08245400898585</c:v>
                </c:pt>
                <c:pt idx="219">
                  <c:v>222.05313040050828</c:v>
                </c:pt>
                <c:pt idx="220">
                  <c:v>220.77983078756327</c:v>
                </c:pt>
                <c:pt idx="221">
                  <c:v>205.22014328712328</c:v>
                </c:pt>
                <c:pt idx="222">
                  <c:v>177.31598706058327</c:v>
                </c:pt>
                <c:pt idx="223">
                  <c:v>167.18407741602329</c:v>
                </c:pt>
                <c:pt idx="224">
                  <c:v>22.398719154795174</c:v>
                </c:pt>
                <c:pt idx="225">
                  <c:v>-46.550026615296758</c:v>
                </c:pt>
                <c:pt idx="226">
                  <c:v>-54.760076463296741</c:v>
                </c:pt>
                <c:pt idx="227">
                  <c:v>-82.953928963296789</c:v>
                </c:pt>
                <c:pt idx="228">
                  <c:v>-22.818645608886754</c:v>
                </c:pt>
                <c:pt idx="229">
                  <c:v>-13.440823643286748</c:v>
                </c:pt>
                <c:pt idx="230">
                  <c:v>8.421244442153224</c:v>
                </c:pt>
                <c:pt idx="231">
                  <c:v>96.34917460607322</c:v>
                </c:pt>
                <c:pt idx="232">
                  <c:v>223.02691383367312</c:v>
                </c:pt>
                <c:pt idx="233">
                  <c:v>253.21242767919307</c:v>
                </c:pt>
                <c:pt idx="234">
                  <c:v>316.01124067919318</c:v>
                </c:pt>
                <c:pt idx="235">
                  <c:v>332.33650672419321</c:v>
                </c:pt>
                <c:pt idx="236">
                  <c:v>345.44854714781826</c:v>
                </c:pt>
                <c:pt idx="237">
                  <c:v>366.20034905876832</c:v>
                </c:pt>
                <c:pt idx="238">
                  <c:v>538.07054712404829</c:v>
                </c:pt>
                <c:pt idx="239">
                  <c:v>337.2593999780986</c:v>
                </c:pt>
                <c:pt idx="240">
                  <c:v>265.92503263099888</c:v>
                </c:pt>
                <c:pt idx="241">
                  <c:v>264.13207447433888</c:v>
                </c:pt>
                <c:pt idx="242">
                  <c:v>365.81836753983839</c:v>
                </c:pt>
                <c:pt idx="243">
                  <c:v>407.27326789511358</c:v>
                </c:pt>
                <c:pt idx="244">
                  <c:v>479.88081062767344</c:v>
                </c:pt>
                <c:pt idx="245">
                  <c:v>762.03354197794317</c:v>
                </c:pt>
                <c:pt idx="246">
                  <c:v>949.68366532588391</c:v>
                </c:pt>
                <c:pt idx="247">
                  <c:v>1032.6565244173139</c:v>
                </c:pt>
                <c:pt idx="248">
                  <c:v>968.1287530974887</c:v>
                </c:pt>
                <c:pt idx="249">
                  <c:v>914.55962253308871</c:v>
                </c:pt>
                <c:pt idx="250">
                  <c:v>961.35989333828911</c:v>
                </c:pt>
                <c:pt idx="251">
                  <c:v>961.35989333828911</c:v>
                </c:pt>
                <c:pt idx="252">
                  <c:v>586.34516973828886</c:v>
                </c:pt>
                <c:pt idx="253">
                  <c:v>762.79446535703892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03-4BF0-A17B-1CC4941CE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7171136"/>
        <c:axId val="2107173216"/>
      </c:barChart>
      <c:catAx>
        <c:axId val="210717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173216"/>
        <c:crosses val="autoZero"/>
        <c:auto val="1"/>
        <c:lblAlgn val="ctr"/>
        <c:lblOffset val="100"/>
        <c:noMultiLvlLbl val="0"/>
      </c:catAx>
      <c:valAx>
        <c:axId val="210717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17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'جدول  پایه محاسبات'!$C$1</c:f>
              <c:strCache>
                <c:ptCount val="1"/>
                <c:pt idx="0">
                  <c:v>دلار نیمایی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'جدول  پایه محاسبات'!$A$2:$A$255</c:f>
              <c:strCache>
                <c:ptCount val="254"/>
                <c:pt idx="0">
                  <c:v>1397/07/02</c:v>
                </c:pt>
                <c:pt idx="1">
                  <c:v>1397/07/02</c:v>
                </c:pt>
                <c:pt idx="2">
                  <c:v>1397/07/16</c:v>
                </c:pt>
                <c:pt idx="3">
                  <c:v>1397/07/16</c:v>
                </c:pt>
                <c:pt idx="4">
                  <c:v>1397/07/16</c:v>
                </c:pt>
                <c:pt idx="5">
                  <c:v>1397/07/23</c:v>
                </c:pt>
                <c:pt idx="6">
                  <c:v>1397/07/23</c:v>
                </c:pt>
                <c:pt idx="7">
                  <c:v>1397/08/07</c:v>
                </c:pt>
                <c:pt idx="8">
                  <c:v>1397/08/07</c:v>
                </c:pt>
                <c:pt idx="9">
                  <c:v>1397/08/14</c:v>
                </c:pt>
                <c:pt idx="10">
                  <c:v>1397/08/14</c:v>
                </c:pt>
                <c:pt idx="11">
                  <c:v>1397/09/05</c:v>
                </c:pt>
                <c:pt idx="12">
                  <c:v>1397/09/05</c:v>
                </c:pt>
                <c:pt idx="13">
                  <c:v>1397/09/19</c:v>
                </c:pt>
                <c:pt idx="14">
                  <c:v>1397/09/19</c:v>
                </c:pt>
                <c:pt idx="15">
                  <c:v>1397/09/21</c:v>
                </c:pt>
                <c:pt idx="16">
                  <c:v>1397/09/21</c:v>
                </c:pt>
                <c:pt idx="17">
                  <c:v>1397/09/27</c:v>
                </c:pt>
                <c:pt idx="18">
                  <c:v>1397/09/27</c:v>
                </c:pt>
                <c:pt idx="19">
                  <c:v>1397/10/03</c:v>
                </c:pt>
                <c:pt idx="20">
                  <c:v>1397/10/03</c:v>
                </c:pt>
                <c:pt idx="21">
                  <c:v>1397/10/10</c:v>
                </c:pt>
                <c:pt idx="22">
                  <c:v>1397/10/10</c:v>
                </c:pt>
                <c:pt idx="23">
                  <c:v>1397/10/17</c:v>
                </c:pt>
                <c:pt idx="24">
                  <c:v>1397/10/17</c:v>
                </c:pt>
                <c:pt idx="25">
                  <c:v>1397/10/24</c:v>
                </c:pt>
                <c:pt idx="26">
                  <c:v>1397/10/24</c:v>
                </c:pt>
                <c:pt idx="27">
                  <c:v>1397/11/01</c:v>
                </c:pt>
                <c:pt idx="28">
                  <c:v>1397/11/01</c:v>
                </c:pt>
                <c:pt idx="29">
                  <c:v>1397/11/15</c:v>
                </c:pt>
                <c:pt idx="30">
                  <c:v>1397/11/15</c:v>
                </c:pt>
                <c:pt idx="31">
                  <c:v>1397/11/29</c:v>
                </c:pt>
                <c:pt idx="32">
                  <c:v>1397/11/29</c:v>
                </c:pt>
                <c:pt idx="33">
                  <c:v>1397/12/06</c:v>
                </c:pt>
                <c:pt idx="34">
                  <c:v>1397/12/06</c:v>
                </c:pt>
                <c:pt idx="35">
                  <c:v>1397/12/20</c:v>
                </c:pt>
                <c:pt idx="36">
                  <c:v>1397/12/20</c:v>
                </c:pt>
                <c:pt idx="37">
                  <c:v>1398/01/19</c:v>
                </c:pt>
                <c:pt idx="38">
                  <c:v>1398/01/19</c:v>
                </c:pt>
                <c:pt idx="39">
                  <c:v>1398/02/02</c:v>
                </c:pt>
                <c:pt idx="40">
                  <c:v>1398/02/02</c:v>
                </c:pt>
                <c:pt idx="41">
                  <c:v>1398/02/09</c:v>
                </c:pt>
                <c:pt idx="42">
                  <c:v>1398/02/09</c:v>
                </c:pt>
                <c:pt idx="43">
                  <c:v>1398/02/17</c:v>
                </c:pt>
                <c:pt idx="44">
                  <c:v>1398/02/17</c:v>
                </c:pt>
                <c:pt idx="45">
                  <c:v>1398/02/30</c:v>
                </c:pt>
                <c:pt idx="46">
                  <c:v>1398/02/30</c:v>
                </c:pt>
                <c:pt idx="47">
                  <c:v>1398/03/13</c:v>
                </c:pt>
                <c:pt idx="48">
                  <c:v>1398/03/13</c:v>
                </c:pt>
                <c:pt idx="49">
                  <c:v>1398/03/27</c:v>
                </c:pt>
                <c:pt idx="50">
                  <c:v>1398/03/27</c:v>
                </c:pt>
                <c:pt idx="51">
                  <c:v>1398/04/10</c:v>
                </c:pt>
                <c:pt idx="52">
                  <c:v>1398/04/10</c:v>
                </c:pt>
                <c:pt idx="53">
                  <c:v>1398/04/24</c:v>
                </c:pt>
                <c:pt idx="54">
                  <c:v>1398/04/24</c:v>
                </c:pt>
                <c:pt idx="55">
                  <c:v>1398/05/07</c:v>
                </c:pt>
                <c:pt idx="56">
                  <c:v>1398/05/07</c:v>
                </c:pt>
                <c:pt idx="57">
                  <c:v>1398/05/22</c:v>
                </c:pt>
                <c:pt idx="58">
                  <c:v>1398/05/22</c:v>
                </c:pt>
                <c:pt idx="59">
                  <c:v>1398/05/22</c:v>
                </c:pt>
                <c:pt idx="60">
                  <c:v>1398/05/22</c:v>
                </c:pt>
                <c:pt idx="61">
                  <c:v>1398/05/28</c:v>
                </c:pt>
                <c:pt idx="62">
                  <c:v>1398/05/28</c:v>
                </c:pt>
                <c:pt idx="63">
                  <c:v>1398/06/04</c:v>
                </c:pt>
                <c:pt idx="64">
                  <c:v>1398/06/04</c:v>
                </c:pt>
                <c:pt idx="65">
                  <c:v>1398/06/04</c:v>
                </c:pt>
                <c:pt idx="66">
                  <c:v>1398/06/04</c:v>
                </c:pt>
                <c:pt idx="67">
                  <c:v>1398/06/11</c:v>
                </c:pt>
                <c:pt idx="68">
                  <c:v>1398/06/11</c:v>
                </c:pt>
                <c:pt idx="69">
                  <c:v>1398/06/25</c:v>
                </c:pt>
                <c:pt idx="70">
                  <c:v>1398/06/25</c:v>
                </c:pt>
                <c:pt idx="71">
                  <c:v>1398/06/25</c:v>
                </c:pt>
                <c:pt idx="72">
                  <c:v>1398/07/01</c:v>
                </c:pt>
                <c:pt idx="73">
                  <c:v>1398/07/01</c:v>
                </c:pt>
                <c:pt idx="74">
                  <c:v>1398/07/01</c:v>
                </c:pt>
                <c:pt idx="75">
                  <c:v>1398/07/01</c:v>
                </c:pt>
                <c:pt idx="76">
                  <c:v>1398/07/08</c:v>
                </c:pt>
                <c:pt idx="77">
                  <c:v>1398/07/08</c:v>
                </c:pt>
                <c:pt idx="78">
                  <c:v>1398/07/08</c:v>
                </c:pt>
                <c:pt idx="79">
                  <c:v>1398/07/08</c:v>
                </c:pt>
                <c:pt idx="80">
                  <c:v>1398/07/15</c:v>
                </c:pt>
                <c:pt idx="81">
                  <c:v>1398/07/15</c:v>
                </c:pt>
                <c:pt idx="82">
                  <c:v>1398/07/16</c:v>
                </c:pt>
                <c:pt idx="83">
                  <c:v>1398/07/16</c:v>
                </c:pt>
                <c:pt idx="84">
                  <c:v>1398/07/22</c:v>
                </c:pt>
                <c:pt idx="85">
                  <c:v>1398/07/22</c:v>
                </c:pt>
                <c:pt idx="86">
                  <c:v>1398/07/22</c:v>
                </c:pt>
                <c:pt idx="87">
                  <c:v>1398/07/22</c:v>
                </c:pt>
                <c:pt idx="88">
                  <c:v>1398/07/29</c:v>
                </c:pt>
                <c:pt idx="89">
                  <c:v>1398/07/29</c:v>
                </c:pt>
                <c:pt idx="90">
                  <c:v>1398/08/06</c:v>
                </c:pt>
                <c:pt idx="91">
                  <c:v>1398/08/06</c:v>
                </c:pt>
                <c:pt idx="92">
                  <c:v>1398/08/13</c:v>
                </c:pt>
                <c:pt idx="93">
                  <c:v>1398/08/13</c:v>
                </c:pt>
                <c:pt idx="94">
                  <c:v>1398/08/20</c:v>
                </c:pt>
                <c:pt idx="95">
                  <c:v>1398/08/20</c:v>
                </c:pt>
                <c:pt idx="96">
                  <c:v>1398/08/20</c:v>
                </c:pt>
                <c:pt idx="97">
                  <c:v>1398/08/20</c:v>
                </c:pt>
                <c:pt idx="98">
                  <c:v>1398/08/27</c:v>
                </c:pt>
                <c:pt idx="99">
                  <c:v>1398/08/27</c:v>
                </c:pt>
                <c:pt idx="100">
                  <c:v>1398/08/29</c:v>
                </c:pt>
                <c:pt idx="101">
                  <c:v>1398/09/04</c:v>
                </c:pt>
                <c:pt idx="102">
                  <c:v>1398/09/04</c:v>
                </c:pt>
                <c:pt idx="103">
                  <c:v>1398/09/11</c:v>
                </c:pt>
                <c:pt idx="104">
                  <c:v>1398/09/11</c:v>
                </c:pt>
                <c:pt idx="105">
                  <c:v>1398/09/11</c:v>
                </c:pt>
                <c:pt idx="106">
                  <c:v>1398/09/11</c:v>
                </c:pt>
                <c:pt idx="107">
                  <c:v>1398/09/11</c:v>
                </c:pt>
                <c:pt idx="108">
                  <c:v>1398/09/18</c:v>
                </c:pt>
                <c:pt idx="109">
                  <c:v>1398/09/18</c:v>
                </c:pt>
                <c:pt idx="110">
                  <c:v>1398/09/25</c:v>
                </c:pt>
                <c:pt idx="111">
                  <c:v>1398/09/25</c:v>
                </c:pt>
                <c:pt idx="112">
                  <c:v>1398/09/25</c:v>
                </c:pt>
                <c:pt idx="113">
                  <c:v>1398/09/25</c:v>
                </c:pt>
                <c:pt idx="114">
                  <c:v>1398/10/02</c:v>
                </c:pt>
                <c:pt idx="115">
                  <c:v>1398/10/02</c:v>
                </c:pt>
                <c:pt idx="116">
                  <c:v>1398/10/09</c:v>
                </c:pt>
                <c:pt idx="117">
                  <c:v>1398/10/09</c:v>
                </c:pt>
                <c:pt idx="118">
                  <c:v>1398/10/09</c:v>
                </c:pt>
                <c:pt idx="119">
                  <c:v>1398/10/11</c:v>
                </c:pt>
                <c:pt idx="120">
                  <c:v>1398/10/11</c:v>
                </c:pt>
                <c:pt idx="121">
                  <c:v>1398/10/17</c:v>
                </c:pt>
                <c:pt idx="122">
                  <c:v>1398/10/17</c:v>
                </c:pt>
                <c:pt idx="123">
                  <c:v>1398/10/18</c:v>
                </c:pt>
                <c:pt idx="124">
                  <c:v>1398/10/18</c:v>
                </c:pt>
                <c:pt idx="125">
                  <c:v>1398/10/18</c:v>
                </c:pt>
                <c:pt idx="126">
                  <c:v>1398/10/18</c:v>
                </c:pt>
                <c:pt idx="127">
                  <c:v>1398/10/23</c:v>
                </c:pt>
                <c:pt idx="128">
                  <c:v>1398/10/23</c:v>
                </c:pt>
                <c:pt idx="129">
                  <c:v>1398/10/30</c:v>
                </c:pt>
                <c:pt idx="130">
                  <c:v>1398/10/30</c:v>
                </c:pt>
                <c:pt idx="131">
                  <c:v>1398/11/02</c:v>
                </c:pt>
                <c:pt idx="132">
                  <c:v>1398/11/02</c:v>
                </c:pt>
                <c:pt idx="133">
                  <c:v>1398/11/07</c:v>
                </c:pt>
                <c:pt idx="134">
                  <c:v>1398/11/07</c:v>
                </c:pt>
                <c:pt idx="135">
                  <c:v>1398/11/07</c:v>
                </c:pt>
                <c:pt idx="136">
                  <c:v>1398/11/07</c:v>
                </c:pt>
                <c:pt idx="137">
                  <c:v>1398/11/14</c:v>
                </c:pt>
                <c:pt idx="138">
                  <c:v>1398/11/14</c:v>
                </c:pt>
                <c:pt idx="139">
                  <c:v>1398/11/14</c:v>
                </c:pt>
                <c:pt idx="140">
                  <c:v>1398/11/14</c:v>
                </c:pt>
                <c:pt idx="141">
                  <c:v>1398/11/21</c:v>
                </c:pt>
                <c:pt idx="142">
                  <c:v>1398/11/21</c:v>
                </c:pt>
                <c:pt idx="143">
                  <c:v>1398/11/28</c:v>
                </c:pt>
                <c:pt idx="144">
                  <c:v>1398/11/28</c:v>
                </c:pt>
                <c:pt idx="145">
                  <c:v>1398/11/28</c:v>
                </c:pt>
                <c:pt idx="146">
                  <c:v>1398/11/28</c:v>
                </c:pt>
                <c:pt idx="147">
                  <c:v>1398/12/05</c:v>
                </c:pt>
                <c:pt idx="148">
                  <c:v>1398/12/05</c:v>
                </c:pt>
                <c:pt idx="149">
                  <c:v>1398/12/12</c:v>
                </c:pt>
                <c:pt idx="150">
                  <c:v>1398/12/12</c:v>
                </c:pt>
                <c:pt idx="151">
                  <c:v>1398/12/12</c:v>
                </c:pt>
                <c:pt idx="152">
                  <c:v>1398/12/12</c:v>
                </c:pt>
                <c:pt idx="153">
                  <c:v>1398/12/20</c:v>
                </c:pt>
                <c:pt idx="154">
                  <c:v>1398/12/20</c:v>
                </c:pt>
                <c:pt idx="155">
                  <c:v>1398/12/26</c:v>
                </c:pt>
                <c:pt idx="156">
                  <c:v>1398/12/26</c:v>
                </c:pt>
                <c:pt idx="157">
                  <c:v>1399/01/18</c:v>
                </c:pt>
                <c:pt idx="158">
                  <c:v>1399/01/18</c:v>
                </c:pt>
                <c:pt idx="159">
                  <c:v>1399/01/25</c:v>
                </c:pt>
                <c:pt idx="160">
                  <c:v>1399/01/25</c:v>
                </c:pt>
                <c:pt idx="161">
                  <c:v>1399/02/08</c:v>
                </c:pt>
                <c:pt idx="162">
                  <c:v>1399/02/08</c:v>
                </c:pt>
                <c:pt idx="163">
                  <c:v>1399/02/08</c:v>
                </c:pt>
                <c:pt idx="164">
                  <c:v>1399/02/15</c:v>
                </c:pt>
                <c:pt idx="165">
                  <c:v>1399/02/15</c:v>
                </c:pt>
                <c:pt idx="166">
                  <c:v>1399/02/15</c:v>
                </c:pt>
                <c:pt idx="167">
                  <c:v>1399/02/24</c:v>
                </c:pt>
                <c:pt idx="168">
                  <c:v>1399/02/24</c:v>
                </c:pt>
                <c:pt idx="169">
                  <c:v>1399/02/29</c:v>
                </c:pt>
                <c:pt idx="170">
                  <c:v>1399/02/29</c:v>
                </c:pt>
                <c:pt idx="171">
                  <c:v>1399/03/07</c:v>
                </c:pt>
                <c:pt idx="172">
                  <c:v>1399/03/07</c:v>
                </c:pt>
                <c:pt idx="173">
                  <c:v>1399/03/12</c:v>
                </c:pt>
                <c:pt idx="174">
                  <c:v>1399/03/12</c:v>
                </c:pt>
                <c:pt idx="175">
                  <c:v>1399/03/19</c:v>
                </c:pt>
                <c:pt idx="176">
                  <c:v>1399/03/19</c:v>
                </c:pt>
                <c:pt idx="177">
                  <c:v>1399/03/19</c:v>
                </c:pt>
                <c:pt idx="178">
                  <c:v>1399/03/19</c:v>
                </c:pt>
                <c:pt idx="179">
                  <c:v>1399/03/26</c:v>
                </c:pt>
                <c:pt idx="180">
                  <c:v>1399/03/26</c:v>
                </c:pt>
                <c:pt idx="181">
                  <c:v>1399/04/02</c:v>
                </c:pt>
                <c:pt idx="182">
                  <c:v>1399/04/02</c:v>
                </c:pt>
                <c:pt idx="183">
                  <c:v>1399/04/02</c:v>
                </c:pt>
                <c:pt idx="184">
                  <c:v>1399/04/02</c:v>
                </c:pt>
                <c:pt idx="185">
                  <c:v>1399/04/09</c:v>
                </c:pt>
                <c:pt idx="186">
                  <c:v>1399/04/09</c:v>
                </c:pt>
                <c:pt idx="187">
                  <c:v>1399/04/16</c:v>
                </c:pt>
                <c:pt idx="188">
                  <c:v>1399/04/16</c:v>
                </c:pt>
                <c:pt idx="189">
                  <c:v>1399/04/16</c:v>
                </c:pt>
                <c:pt idx="190">
                  <c:v>1399/04/16</c:v>
                </c:pt>
                <c:pt idx="191">
                  <c:v>1399/04/24</c:v>
                </c:pt>
                <c:pt idx="192">
                  <c:v>1399/04/24</c:v>
                </c:pt>
                <c:pt idx="193">
                  <c:v>1399/04/30</c:v>
                </c:pt>
                <c:pt idx="194">
                  <c:v>1399/04/30</c:v>
                </c:pt>
                <c:pt idx="195">
                  <c:v>1399/05/06</c:v>
                </c:pt>
                <c:pt idx="196">
                  <c:v>1399/05/06</c:v>
                </c:pt>
                <c:pt idx="197">
                  <c:v>1399/05/08</c:v>
                </c:pt>
                <c:pt idx="198">
                  <c:v>1399/05/13</c:v>
                </c:pt>
                <c:pt idx="199">
                  <c:v>1399/05/13</c:v>
                </c:pt>
                <c:pt idx="200">
                  <c:v>1399/05/20</c:v>
                </c:pt>
                <c:pt idx="201">
                  <c:v>1399/05/20</c:v>
                </c:pt>
                <c:pt idx="202">
                  <c:v>1399/05/20</c:v>
                </c:pt>
                <c:pt idx="203">
                  <c:v>1399/05/20</c:v>
                </c:pt>
                <c:pt idx="204">
                  <c:v>1399/05/27</c:v>
                </c:pt>
                <c:pt idx="205">
                  <c:v>1399/05/27</c:v>
                </c:pt>
                <c:pt idx="206">
                  <c:v>1399/06/03</c:v>
                </c:pt>
                <c:pt idx="207">
                  <c:v>1399/06/03</c:v>
                </c:pt>
                <c:pt idx="208">
                  <c:v>1399/06/03</c:v>
                </c:pt>
                <c:pt idx="209">
                  <c:v>1399/06/03</c:v>
                </c:pt>
                <c:pt idx="210">
                  <c:v>1399/06/17</c:v>
                </c:pt>
                <c:pt idx="211">
                  <c:v>1399/06/17</c:v>
                </c:pt>
                <c:pt idx="212">
                  <c:v>1399/06/17</c:v>
                </c:pt>
                <c:pt idx="213">
                  <c:v>1399/06/17</c:v>
                </c:pt>
                <c:pt idx="214">
                  <c:v>1399/06/24</c:v>
                </c:pt>
                <c:pt idx="215">
                  <c:v>1399/06/24</c:v>
                </c:pt>
                <c:pt idx="216">
                  <c:v>1399/06/31</c:v>
                </c:pt>
                <c:pt idx="217">
                  <c:v>1399/06/31</c:v>
                </c:pt>
                <c:pt idx="218">
                  <c:v>1399/07/07</c:v>
                </c:pt>
                <c:pt idx="219">
                  <c:v>1399/07/07</c:v>
                </c:pt>
                <c:pt idx="220">
                  <c:v>1399/07/14</c:v>
                </c:pt>
                <c:pt idx="221">
                  <c:v>1399/07/14</c:v>
                </c:pt>
                <c:pt idx="222">
                  <c:v>1399/07/21</c:v>
                </c:pt>
                <c:pt idx="223">
                  <c:v>1399/07/21</c:v>
                </c:pt>
                <c:pt idx="224">
                  <c:v>1399/07/22</c:v>
                </c:pt>
                <c:pt idx="225">
                  <c:v>1399/07/22</c:v>
                </c:pt>
                <c:pt idx="226">
                  <c:v>1399/08/12</c:v>
                </c:pt>
                <c:pt idx="227">
                  <c:v>1399/08/12</c:v>
                </c:pt>
                <c:pt idx="228">
                  <c:v>1399/08/26</c:v>
                </c:pt>
                <c:pt idx="229">
                  <c:v>1399/08/26</c:v>
                </c:pt>
                <c:pt idx="230">
                  <c:v>1399/09/11</c:v>
                </c:pt>
                <c:pt idx="231">
                  <c:v>1399/09/11</c:v>
                </c:pt>
                <c:pt idx="232">
                  <c:v>1399/09/24</c:v>
                </c:pt>
                <c:pt idx="233">
                  <c:v>1399/09/24</c:v>
                </c:pt>
                <c:pt idx="234">
                  <c:v>1399/10/08</c:v>
                </c:pt>
                <c:pt idx="235">
                  <c:v>1399/10/08</c:v>
                </c:pt>
                <c:pt idx="236">
                  <c:v>1399/10/22</c:v>
                </c:pt>
                <c:pt idx="237">
                  <c:v>1399/10/24</c:v>
                </c:pt>
                <c:pt idx="238">
                  <c:v>1399/10/29</c:v>
                </c:pt>
                <c:pt idx="239">
                  <c:v>1399/11/13</c:v>
                </c:pt>
                <c:pt idx="240">
                  <c:v>1399/11/28</c:v>
                </c:pt>
                <c:pt idx="241">
                  <c:v>1399/12/04</c:v>
                </c:pt>
                <c:pt idx="242">
                  <c:v>1399/12/11</c:v>
                </c:pt>
                <c:pt idx="243">
                  <c:v>1400/01/16</c:v>
                </c:pt>
                <c:pt idx="244">
                  <c:v>1400/01/23</c:v>
                </c:pt>
                <c:pt idx="245">
                  <c:v>1400/01/30</c:v>
                </c:pt>
                <c:pt idx="246">
                  <c:v>1400/02/13</c:v>
                </c:pt>
                <c:pt idx="247">
                  <c:v>1400/02/27</c:v>
                </c:pt>
                <c:pt idx="248">
                  <c:v>1400/03/10</c:v>
                </c:pt>
                <c:pt idx="249">
                  <c:v>1400/03/31</c:v>
                </c:pt>
                <c:pt idx="250">
                  <c:v>1400/04/14</c:v>
                </c:pt>
                <c:pt idx="251">
                  <c:v>1400/05/11</c:v>
                </c:pt>
                <c:pt idx="252">
                  <c:v>1400/05/13</c:v>
                </c:pt>
                <c:pt idx="253">
                  <c:v>1400/06/08</c:v>
                </c:pt>
              </c:strCache>
            </c:strRef>
          </c:cat>
          <c:val>
            <c:numRef>
              <c:f>'جدول  پایه محاسبات'!$C$2:$C$255</c:f>
              <c:numCache>
                <c:formatCode>General</c:formatCode>
                <c:ptCount val="254"/>
                <c:pt idx="0">
                  <c:v>92697</c:v>
                </c:pt>
                <c:pt idx="1">
                  <c:v>92697</c:v>
                </c:pt>
                <c:pt idx="2">
                  <c:v>133796</c:v>
                </c:pt>
                <c:pt idx="3">
                  <c:v>133796</c:v>
                </c:pt>
                <c:pt idx="4">
                  <c:v>133796</c:v>
                </c:pt>
                <c:pt idx="5">
                  <c:v>136387</c:v>
                </c:pt>
                <c:pt idx="6">
                  <c:v>136387</c:v>
                </c:pt>
                <c:pt idx="7">
                  <c:v>142215</c:v>
                </c:pt>
                <c:pt idx="8">
                  <c:v>142215</c:v>
                </c:pt>
                <c:pt idx="9">
                  <c:v>145306</c:v>
                </c:pt>
                <c:pt idx="10">
                  <c:v>145306</c:v>
                </c:pt>
                <c:pt idx="11">
                  <c:v>90900</c:v>
                </c:pt>
                <c:pt idx="12">
                  <c:v>90900</c:v>
                </c:pt>
                <c:pt idx="13">
                  <c:v>87480</c:v>
                </c:pt>
                <c:pt idx="14">
                  <c:v>87480</c:v>
                </c:pt>
                <c:pt idx="15">
                  <c:v>88220</c:v>
                </c:pt>
                <c:pt idx="16">
                  <c:v>88220</c:v>
                </c:pt>
                <c:pt idx="17">
                  <c:v>93512</c:v>
                </c:pt>
                <c:pt idx="18">
                  <c:v>93512</c:v>
                </c:pt>
                <c:pt idx="19">
                  <c:v>90520</c:v>
                </c:pt>
                <c:pt idx="20">
                  <c:v>90520</c:v>
                </c:pt>
                <c:pt idx="21">
                  <c:v>98650</c:v>
                </c:pt>
                <c:pt idx="22">
                  <c:v>98650</c:v>
                </c:pt>
                <c:pt idx="23">
                  <c:v>79966</c:v>
                </c:pt>
                <c:pt idx="24">
                  <c:v>79966</c:v>
                </c:pt>
                <c:pt idx="25">
                  <c:v>85464.5</c:v>
                </c:pt>
                <c:pt idx="26">
                  <c:v>85464.5</c:v>
                </c:pt>
                <c:pt idx="27">
                  <c:v>79971</c:v>
                </c:pt>
                <c:pt idx="28">
                  <c:v>79971</c:v>
                </c:pt>
                <c:pt idx="29">
                  <c:v>103200</c:v>
                </c:pt>
                <c:pt idx="30">
                  <c:v>103200</c:v>
                </c:pt>
                <c:pt idx="31">
                  <c:v>85858</c:v>
                </c:pt>
                <c:pt idx="32">
                  <c:v>85858</c:v>
                </c:pt>
                <c:pt idx="33">
                  <c:v>87308</c:v>
                </c:pt>
                <c:pt idx="34">
                  <c:v>87308</c:v>
                </c:pt>
                <c:pt idx="35">
                  <c:v>89461</c:v>
                </c:pt>
                <c:pt idx="36">
                  <c:v>89461</c:v>
                </c:pt>
                <c:pt idx="37">
                  <c:v>92852.25</c:v>
                </c:pt>
                <c:pt idx="38">
                  <c:v>92852.25</c:v>
                </c:pt>
                <c:pt idx="39">
                  <c:v>92996</c:v>
                </c:pt>
                <c:pt idx="40">
                  <c:v>92996</c:v>
                </c:pt>
                <c:pt idx="41">
                  <c:v>92824</c:v>
                </c:pt>
                <c:pt idx="42">
                  <c:v>92824</c:v>
                </c:pt>
                <c:pt idx="43">
                  <c:v>98666</c:v>
                </c:pt>
                <c:pt idx="44">
                  <c:v>98666</c:v>
                </c:pt>
                <c:pt idx="45">
                  <c:v>106317</c:v>
                </c:pt>
                <c:pt idx="46">
                  <c:v>106317</c:v>
                </c:pt>
                <c:pt idx="47">
                  <c:v>107560</c:v>
                </c:pt>
                <c:pt idx="48">
                  <c:v>107560</c:v>
                </c:pt>
                <c:pt idx="49">
                  <c:v>109593</c:v>
                </c:pt>
                <c:pt idx="50">
                  <c:v>109593</c:v>
                </c:pt>
                <c:pt idx="51">
                  <c:v>109711</c:v>
                </c:pt>
                <c:pt idx="52">
                  <c:v>109711</c:v>
                </c:pt>
                <c:pt idx="53">
                  <c:v>115960</c:v>
                </c:pt>
                <c:pt idx="54">
                  <c:v>115960</c:v>
                </c:pt>
                <c:pt idx="55">
                  <c:v>114966</c:v>
                </c:pt>
                <c:pt idx="56">
                  <c:v>114966</c:v>
                </c:pt>
                <c:pt idx="57">
                  <c:v>113494</c:v>
                </c:pt>
                <c:pt idx="58">
                  <c:v>113494</c:v>
                </c:pt>
                <c:pt idx="59">
                  <c:v>113494</c:v>
                </c:pt>
                <c:pt idx="60">
                  <c:v>113494</c:v>
                </c:pt>
                <c:pt idx="61">
                  <c:v>112282</c:v>
                </c:pt>
                <c:pt idx="62">
                  <c:v>112282</c:v>
                </c:pt>
                <c:pt idx="63">
                  <c:v>111713</c:v>
                </c:pt>
                <c:pt idx="64">
                  <c:v>111713</c:v>
                </c:pt>
                <c:pt idx="65">
                  <c:v>111713</c:v>
                </c:pt>
                <c:pt idx="66">
                  <c:v>111713</c:v>
                </c:pt>
                <c:pt idx="67">
                  <c:v>108291</c:v>
                </c:pt>
                <c:pt idx="68">
                  <c:v>108291</c:v>
                </c:pt>
                <c:pt idx="69">
                  <c:v>109681</c:v>
                </c:pt>
                <c:pt idx="70">
                  <c:v>109681</c:v>
                </c:pt>
                <c:pt idx="71">
                  <c:v>109681</c:v>
                </c:pt>
                <c:pt idx="72">
                  <c:v>108900</c:v>
                </c:pt>
                <c:pt idx="73">
                  <c:v>108900</c:v>
                </c:pt>
                <c:pt idx="74">
                  <c:v>108900</c:v>
                </c:pt>
                <c:pt idx="75">
                  <c:v>108900</c:v>
                </c:pt>
                <c:pt idx="76">
                  <c:v>108577</c:v>
                </c:pt>
                <c:pt idx="77">
                  <c:v>108577</c:v>
                </c:pt>
                <c:pt idx="78">
                  <c:v>108577</c:v>
                </c:pt>
                <c:pt idx="79">
                  <c:v>108577</c:v>
                </c:pt>
                <c:pt idx="80">
                  <c:v>108277</c:v>
                </c:pt>
                <c:pt idx="81">
                  <c:v>108277</c:v>
                </c:pt>
                <c:pt idx="82">
                  <c:v>107384</c:v>
                </c:pt>
                <c:pt idx="83">
                  <c:v>107384</c:v>
                </c:pt>
                <c:pt idx="84">
                  <c:v>106711</c:v>
                </c:pt>
                <c:pt idx="85">
                  <c:v>106711</c:v>
                </c:pt>
                <c:pt idx="86">
                  <c:v>106711</c:v>
                </c:pt>
                <c:pt idx="87">
                  <c:v>106711</c:v>
                </c:pt>
                <c:pt idx="88">
                  <c:v>108242</c:v>
                </c:pt>
                <c:pt idx="89">
                  <c:v>108242</c:v>
                </c:pt>
                <c:pt idx="90">
                  <c:v>107464</c:v>
                </c:pt>
                <c:pt idx="91">
                  <c:v>107464</c:v>
                </c:pt>
                <c:pt idx="92">
                  <c:v>106010</c:v>
                </c:pt>
                <c:pt idx="93">
                  <c:v>106010</c:v>
                </c:pt>
                <c:pt idx="94">
                  <c:v>106302</c:v>
                </c:pt>
                <c:pt idx="95">
                  <c:v>106302</c:v>
                </c:pt>
                <c:pt idx="96">
                  <c:v>106302</c:v>
                </c:pt>
                <c:pt idx="97">
                  <c:v>106302</c:v>
                </c:pt>
                <c:pt idx="98">
                  <c:v>107317.5</c:v>
                </c:pt>
                <c:pt idx="99">
                  <c:v>107317.5</c:v>
                </c:pt>
                <c:pt idx="100">
                  <c:v>107346</c:v>
                </c:pt>
                <c:pt idx="101">
                  <c:v>108228</c:v>
                </c:pt>
                <c:pt idx="102">
                  <c:v>108228</c:v>
                </c:pt>
                <c:pt idx="103">
                  <c:v>109056</c:v>
                </c:pt>
                <c:pt idx="104">
                  <c:v>109056</c:v>
                </c:pt>
                <c:pt idx="105">
                  <c:v>109056</c:v>
                </c:pt>
                <c:pt idx="106">
                  <c:v>109056</c:v>
                </c:pt>
                <c:pt idx="107">
                  <c:v>109056</c:v>
                </c:pt>
                <c:pt idx="108">
                  <c:v>109339</c:v>
                </c:pt>
                <c:pt idx="109">
                  <c:v>109339</c:v>
                </c:pt>
                <c:pt idx="110">
                  <c:v>112127</c:v>
                </c:pt>
                <c:pt idx="111">
                  <c:v>112127</c:v>
                </c:pt>
                <c:pt idx="112">
                  <c:v>112127</c:v>
                </c:pt>
                <c:pt idx="113">
                  <c:v>112127</c:v>
                </c:pt>
                <c:pt idx="114">
                  <c:v>114367</c:v>
                </c:pt>
                <c:pt idx="115">
                  <c:v>114367</c:v>
                </c:pt>
                <c:pt idx="116">
                  <c:v>115206</c:v>
                </c:pt>
                <c:pt idx="117">
                  <c:v>115206</c:v>
                </c:pt>
                <c:pt idx="118">
                  <c:v>115206</c:v>
                </c:pt>
                <c:pt idx="119">
                  <c:v>117787</c:v>
                </c:pt>
                <c:pt idx="120">
                  <c:v>117787</c:v>
                </c:pt>
                <c:pt idx="121">
                  <c:v>139000</c:v>
                </c:pt>
                <c:pt idx="122">
                  <c:v>139000</c:v>
                </c:pt>
                <c:pt idx="123">
                  <c:v>118048</c:v>
                </c:pt>
                <c:pt idx="124">
                  <c:v>118048</c:v>
                </c:pt>
                <c:pt idx="125">
                  <c:v>118048</c:v>
                </c:pt>
                <c:pt idx="126">
                  <c:v>118048</c:v>
                </c:pt>
                <c:pt idx="127">
                  <c:v>119068</c:v>
                </c:pt>
                <c:pt idx="128">
                  <c:v>119068</c:v>
                </c:pt>
                <c:pt idx="129">
                  <c:v>118887</c:v>
                </c:pt>
                <c:pt idx="130">
                  <c:v>118887</c:v>
                </c:pt>
                <c:pt idx="131">
                  <c:v>121703</c:v>
                </c:pt>
                <c:pt idx="132">
                  <c:v>121703</c:v>
                </c:pt>
                <c:pt idx="133">
                  <c:v>121340</c:v>
                </c:pt>
                <c:pt idx="134">
                  <c:v>121340</c:v>
                </c:pt>
                <c:pt idx="135">
                  <c:v>121340</c:v>
                </c:pt>
                <c:pt idx="136">
                  <c:v>121340</c:v>
                </c:pt>
                <c:pt idx="137">
                  <c:v>116871</c:v>
                </c:pt>
                <c:pt idx="138">
                  <c:v>116871</c:v>
                </c:pt>
                <c:pt idx="139">
                  <c:v>116871</c:v>
                </c:pt>
                <c:pt idx="140">
                  <c:v>116871</c:v>
                </c:pt>
                <c:pt idx="141">
                  <c:v>128477</c:v>
                </c:pt>
                <c:pt idx="142">
                  <c:v>128477</c:v>
                </c:pt>
                <c:pt idx="143">
                  <c:v>128725</c:v>
                </c:pt>
                <c:pt idx="144">
                  <c:v>128725</c:v>
                </c:pt>
                <c:pt idx="145">
                  <c:v>128725</c:v>
                </c:pt>
                <c:pt idx="146">
                  <c:v>128725</c:v>
                </c:pt>
                <c:pt idx="147">
                  <c:v>132574</c:v>
                </c:pt>
                <c:pt idx="148">
                  <c:v>132574</c:v>
                </c:pt>
                <c:pt idx="149">
                  <c:v>134303</c:v>
                </c:pt>
                <c:pt idx="150">
                  <c:v>134303</c:v>
                </c:pt>
                <c:pt idx="151">
                  <c:v>134303</c:v>
                </c:pt>
                <c:pt idx="152">
                  <c:v>134303</c:v>
                </c:pt>
                <c:pt idx="153">
                  <c:v>135269</c:v>
                </c:pt>
                <c:pt idx="154">
                  <c:v>135269</c:v>
                </c:pt>
                <c:pt idx="155">
                  <c:v>137186</c:v>
                </c:pt>
                <c:pt idx="156">
                  <c:v>137186</c:v>
                </c:pt>
                <c:pt idx="157">
                  <c:v>139749</c:v>
                </c:pt>
                <c:pt idx="158">
                  <c:v>139749</c:v>
                </c:pt>
                <c:pt idx="159">
                  <c:v>135439</c:v>
                </c:pt>
                <c:pt idx="160">
                  <c:v>135439</c:v>
                </c:pt>
                <c:pt idx="161">
                  <c:v>138264</c:v>
                </c:pt>
                <c:pt idx="162">
                  <c:v>138264</c:v>
                </c:pt>
                <c:pt idx="163">
                  <c:v>138264</c:v>
                </c:pt>
                <c:pt idx="164">
                  <c:v>138321</c:v>
                </c:pt>
                <c:pt idx="165">
                  <c:v>138321</c:v>
                </c:pt>
                <c:pt idx="166">
                  <c:v>138321</c:v>
                </c:pt>
                <c:pt idx="167">
                  <c:v>140343</c:v>
                </c:pt>
                <c:pt idx="168">
                  <c:v>140343</c:v>
                </c:pt>
                <c:pt idx="169">
                  <c:v>143169.5</c:v>
                </c:pt>
                <c:pt idx="170">
                  <c:v>143169.5</c:v>
                </c:pt>
                <c:pt idx="171">
                  <c:v>152393</c:v>
                </c:pt>
                <c:pt idx="172">
                  <c:v>152393</c:v>
                </c:pt>
                <c:pt idx="173">
                  <c:v>157044</c:v>
                </c:pt>
                <c:pt idx="174">
                  <c:v>157044</c:v>
                </c:pt>
                <c:pt idx="175">
                  <c:v>156679</c:v>
                </c:pt>
                <c:pt idx="176">
                  <c:v>156679</c:v>
                </c:pt>
                <c:pt idx="177">
                  <c:v>156679</c:v>
                </c:pt>
                <c:pt idx="178">
                  <c:v>156679</c:v>
                </c:pt>
                <c:pt idx="179">
                  <c:v>158503</c:v>
                </c:pt>
                <c:pt idx="180">
                  <c:v>158503</c:v>
                </c:pt>
                <c:pt idx="181">
                  <c:v>160264</c:v>
                </c:pt>
                <c:pt idx="182">
                  <c:v>160264</c:v>
                </c:pt>
                <c:pt idx="183">
                  <c:v>160264</c:v>
                </c:pt>
                <c:pt idx="184">
                  <c:v>160264</c:v>
                </c:pt>
                <c:pt idx="185">
                  <c:v>163751.5</c:v>
                </c:pt>
                <c:pt idx="186">
                  <c:v>163751.5</c:v>
                </c:pt>
                <c:pt idx="187">
                  <c:v>169510</c:v>
                </c:pt>
                <c:pt idx="188">
                  <c:v>169510</c:v>
                </c:pt>
                <c:pt idx="189">
                  <c:v>169510</c:v>
                </c:pt>
                <c:pt idx="190">
                  <c:v>169510</c:v>
                </c:pt>
                <c:pt idx="191">
                  <c:v>174541</c:v>
                </c:pt>
                <c:pt idx="192">
                  <c:v>174541</c:v>
                </c:pt>
                <c:pt idx="193">
                  <c:v>173346</c:v>
                </c:pt>
                <c:pt idx="194">
                  <c:v>173346</c:v>
                </c:pt>
                <c:pt idx="195">
                  <c:v>181907</c:v>
                </c:pt>
                <c:pt idx="196">
                  <c:v>181907</c:v>
                </c:pt>
                <c:pt idx="197">
                  <c:v>181718</c:v>
                </c:pt>
                <c:pt idx="198">
                  <c:v>183030</c:v>
                </c:pt>
                <c:pt idx="199">
                  <c:v>183030</c:v>
                </c:pt>
                <c:pt idx="200">
                  <c:v>184460</c:v>
                </c:pt>
                <c:pt idx="201">
                  <c:v>184460</c:v>
                </c:pt>
                <c:pt idx="202">
                  <c:v>184460</c:v>
                </c:pt>
                <c:pt idx="203">
                  <c:v>184460</c:v>
                </c:pt>
                <c:pt idx="204">
                  <c:v>191231</c:v>
                </c:pt>
                <c:pt idx="205">
                  <c:v>191231</c:v>
                </c:pt>
                <c:pt idx="206">
                  <c:v>194461</c:v>
                </c:pt>
                <c:pt idx="207">
                  <c:v>194461</c:v>
                </c:pt>
                <c:pt idx="208">
                  <c:v>194461</c:v>
                </c:pt>
                <c:pt idx="209">
                  <c:v>194461</c:v>
                </c:pt>
                <c:pt idx="210">
                  <c:v>209171</c:v>
                </c:pt>
                <c:pt idx="211">
                  <c:v>209171</c:v>
                </c:pt>
                <c:pt idx="212">
                  <c:v>209171</c:v>
                </c:pt>
                <c:pt idx="213">
                  <c:v>209171</c:v>
                </c:pt>
                <c:pt idx="214">
                  <c:v>210662</c:v>
                </c:pt>
                <c:pt idx="215">
                  <c:v>210662</c:v>
                </c:pt>
                <c:pt idx="216">
                  <c:v>218203</c:v>
                </c:pt>
                <c:pt idx="217">
                  <c:v>218203</c:v>
                </c:pt>
                <c:pt idx="218">
                  <c:v>230474.5</c:v>
                </c:pt>
                <c:pt idx="219">
                  <c:v>230474.5</c:v>
                </c:pt>
                <c:pt idx="220">
                  <c:v>232597</c:v>
                </c:pt>
                <c:pt idx="221">
                  <c:v>232597</c:v>
                </c:pt>
                <c:pt idx="222">
                  <c:v>240318</c:v>
                </c:pt>
                <c:pt idx="223">
                  <c:v>240318</c:v>
                </c:pt>
                <c:pt idx="224">
                  <c:v>220789</c:v>
                </c:pt>
                <c:pt idx="225">
                  <c:v>220789</c:v>
                </c:pt>
                <c:pt idx="226">
                  <c:v>257820</c:v>
                </c:pt>
                <c:pt idx="227">
                  <c:v>257820</c:v>
                </c:pt>
                <c:pt idx="228">
                  <c:v>259274</c:v>
                </c:pt>
                <c:pt idx="229">
                  <c:v>259274</c:v>
                </c:pt>
                <c:pt idx="230">
                  <c:v>255438</c:v>
                </c:pt>
                <c:pt idx="231">
                  <c:v>255438</c:v>
                </c:pt>
                <c:pt idx="232">
                  <c:v>257034</c:v>
                </c:pt>
                <c:pt idx="233">
                  <c:v>257034</c:v>
                </c:pt>
                <c:pt idx="234">
                  <c:v>255851</c:v>
                </c:pt>
                <c:pt idx="235">
                  <c:v>255851</c:v>
                </c:pt>
                <c:pt idx="236">
                  <c:v>254235</c:v>
                </c:pt>
                <c:pt idx="237">
                  <c:v>250570</c:v>
                </c:pt>
                <c:pt idx="238">
                  <c:v>249848</c:v>
                </c:pt>
                <c:pt idx="239">
                  <c:v>230829</c:v>
                </c:pt>
                <c:pt idx="240">
                  <c:v>248002</c:v>
                </c:pt>
                <c:pt idx="241">
                  <c:v>245399</c:v>
                </c:pt>
                <c:pt idx="242">
                  <c:v>235923</c:v>
                </c:pt>
                <c:pt idx="243">
                  <c:v>227315</c:v>
                </c:pt>
                <c:pt idx="244">
                  <c:v>230644</c:v>
                </c:pt>
                <c:pt idx="245">
                  <c:v>235261</c:v>
                </c:pt>
                <c:pt idx="246">
                  <c:v>227758</c:v>
                </c:pt>
                <c:pt idx="247">
                  <c:v>205122</c:v>
                </c:pt>
                <c:pt idx="248">
                  <c:v>204459</c:v>
                </c:pt>
                <c:pt idx="249">
                  <c:v>210206</c:v>
                </c:pt>
                <c:pt idx="250">
                  <c:v>221016</c:v>
                </c:pt>
                <c:pt idx="251">
                  <c:v>224214</c:v>
                </c:pt>
                <c:pt idx="252">
                  <c:v>223179</c:v>
                </c:pt>
                <c:pt idx="253">
                  <c:v>230902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11-41C4-9F51-B0A1CAA0A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8736336"/>
        <c:axId val="2028737168"/>
      </c:lineChart>
      <c:catAx>
        <c:axId val="202873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8737168"/>
        <c:crosses val="autoZero"/>
        <c:auto val="1"/>
        <c:lblAlgn val="ctr"/>
        <c:lblOffset val="100"/>
        <c:noMultiLvlLbl val="0"/>
      </c:catAx>
      <c:valAx>
        <c:axId val="202873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8736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'جدول  پایه محاسبات'!$K$1</c:f>
              <c:strCache>
                <c:ptCount val="1"/>
                <c:pt idx="0">
                  <c:v>قیمت جهانی
متوسط CIS و چین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'جدول  پایه محاسبات'!$A$2:$A$255</c:f>
              <c:strCache>
                <c:ptCount val="254"/>
                <c:pt idx="0">
                  <c:v>1397/07/02</c:v>
                </c:pt>
                <c:pt idx="1">
                  <c:v>1397/07/02</c:v>
                </c:pt>
                <c:pt idx="2">
                  <c:v>1397/07/16</c:v>
                </c:pt>
                <c:pt idx="3">
                  <c:v>1397/07/16</c:v>
                </c:pt>
                <c:pt idx="4">
                  <c:v>1397/07/16</c:v>
                </c:pt>
                <c:pt idx="5">
                  <c:v>1397/07/23</c:v>
                </c:pt>
                <c:pt idx="6">
                  <c:v>1397/07/23</c:v>
                </c:pt>
                <c:pt idx="7">
                  <c:v>1397/08/07</c:v>
                </c:pt>
                <c:pt idx="8">
                  <c:v>1397/08/07</c:v>
                </c:pt>
                <c:pt idx="9">
                  <c:v>1397/08/14</c:v>
                </c:pt>
                <c:pt idx="10">
                  <c:v>1397/08/14</c:v>
                </c:pt>
                <c:pt idx="11">
                  <c:v>1397/09/05</c:v>
                </c:pt>
                <c:pt idx="12">
                  <c:v>1397/09/05</c:v>
                </c:pt>
                <c:pt idx="13">
                  <c:v>1397/09/19</c:v>
                </c:pt>
                <c:pt idx="14">
                  <c:v>1397/09/19</c:v>
                </c:pt>
                <c:pt idx="15">
                  <c:v>1397/09/21</c:v>
                </c:pt>
                <c:pt idx="16">
                  <c:v>1397/09/21</c:v>
                </c:pt>
                <c:pt idx="17">
                  <c:v>1397/09/27</c:v>
                </c:pt>
                <c:pt idx="18">
                  <c:v>1397/09/27</c:v>
                </c:pt>
                <c:pt idx="19">
                  <c:v>1397/10/03</c:v>
                </c:pt>
                <c:pt idx="20">
                  <c:v>1397/10/03</c:v>
                </c:pt>
                <c:pt idx="21">
                  <c:v>1397/10/10</c:v>
                </c:pt>
                <c:pt idx="22">
                  <c:v>1397/10/10</c:v>
                </c:pt>
                <c:pt idx="23">
                  <c:v>1397/10/17</c:v>
                </c:pt>
                <c:pt idx="24">
                  <c:v>1397/10/17</c:v>
                </c:pt>
                <c:pt idx="25">
                  <c:v>1397/10/24</c:v>
                </c:pt>
                <c:pt idx="26">
                  <c:v>1397/10/24</c:v>
                </c:pt>
                <c:pt idx="27">
                  <c:v>1397/11/01</c:v>
                </c:pt>
                <c:pt idx="28">
                  <c:v>1397/11/01</c:v>
                </c:pt>
                <c:pt idx="29">
                  <c:v>1397/11/15</c:v>
                </c:pt>
                <c:pt idx="30">
                  <c:v>1397/11/15</c:v>
                </c:pt>
                <c:pt idx="31">
                  <c:v>1397/11/29</c:v>
                </c:pt>
                <c:pt idx="32">
                  <c:v>1397/11/29</c:v>
                </c:pt>
                <c:pt idx="33">
                  <c:v>1397/12/06</c:v>
                </c:pt>
                <c:pt idx="34">
                  <c:v>1397/12/06</c:v>
                </c:pt>
                <c:pt idx="35">
                  <c:v>1397/12/20</c:v>
                </c:pt>
                <c:pt idx="36">
                  <c:v>1397/12/20</c:v>
                </c:pt>
                <c:pt idx="37">
                  <c:v>1398/01/19</c:v>
                </c:pt>
                <c:pt idx="38">
                  <c:v>1398/01/19</c:v>
                </c:pt>
                <c:pt idx="39">
                  <c:v>1398/02/02</c:v>
                </c:pt>
                <c:pt idx="40">
                  <c:v>1398/02/02</c:v>
                </c:pt>
                <c:pt idx="41">
                  <c:v>1398/02/09</c:v>
                </c:pt>
                <c:pt idx="42">
                  <c:v>1398/02/09</c:v>
                </c:pt>
                <c:pt idx="43">
                  <c:v>1398/02/17</c:v>
                </c:pt>
                <c:pt idx="44">
                  <c:v>1398/02/17</c:v>
                </c:pt>
                <c:pt idx="45">
                  <c:v>1398/02/30</c:v>
                </c:pt>
                <c:pt idx="46">
                  <c:v>1398/02/30</c:v>
                </c:pt>
                <c:pt idx="47">
                  <c:v>1398/03/13</c:v>
                </c:pt>
                <c:pt idx="48">
                  <c:v>1398/03/13</c:v>
                </c:pt>
                <c:pt idx="49">
                  <c:v>1398/03/27</c:v>
                </c:pt>
                <c:pt idx="50">
                  <c:v>1398/03/27</c:v>
                </c:pt>
                <c:pt idx="51">
                  <c:v>1398/04/10</c:v>
                </c:pt>
                <c:pt idx="52">
                  <c:v>1398/04/10</c:v>
                </c:pt>
                <c:pt idx="53">
                  <c:v>1398/04/24</c:v>
                </c:pt>
                <c:pt idx="54">
                  <c:v>1398/04/24</c:v>
                </c:pt>
                <c:pt idx="55">
                  <c:v>1398/05/07</c:v>
                </c:pt>
                <c:pt idx="56">
                  <c:v>1398/05/07</c:v>
                </c:pt>
                <c:pt idx="57">
                  <c:v>1398/05/22</c:v>
                </c:pt>
                <c:pt idx="58">
                  <c:v>1398/05/22</c:v>
                </c:pt>
                <c:pt idx="59">
                  <c:v>1398/05/22</c:v>
                </c:pt>
                <c:pt idx="60">
                  <c:v>1398/05/22</c:v>
                </c:pt>
                <c:pt idx="61">
                  <c:v>1398/05/28</c:v>
                </c:pt>
                <c:pt idx="62">
                  <c:v>1398/05/28</c:v>
                </c:pt>
                <c:pt idx="63">
                  <c:v>1398/06/04</c:v>
                </c:pt>
                <c:pt idx="64">
                  <c:v>1398/06/04</c:v>
                </c:pt>
                <c:pt idx="65">
                  <c:v>1398/06/04</c:v>
                </c:pt>
                <c:pt idx="66">
                  <c:v>1398/06/04</c:v>
                </c:pt>
                <c:pt idx="67">
                  <c:v>1398/06/11</c:v>
                </c:pt>
                <c:pt idx="68">
                  <c:v>1398/06/11</c:v>
                </c:pt>
                <c:pt idx="69">
                  <c:v>1398/06/25</c:v>
                </c:pt>
                <c:pt idx="70">
                  <c:v>1398/06/25</c:v>
                </c:pt>
                <c:pt idx="71">
                  <c:v>1398/06/25</c:v>
                </c:pt>
                <c:pt idx="72">
                  <c:v>1398/07/01</c:v>
                </c:pt>
                <c:pt idx="73">
                  <c:v>1398/07/01</c:v>
                </c:pt>
                <c:pt idx="74">
                  <c:v>1398/07/01</c:v>
                </c:pt>
                <c:pt idx="75">
                  <c:v>1398/07/01</c:v>
                </c:pt>
                <c:pt idx="76">
                  <c:v>1398/07/08</c:v>
                </c:pt>
                <c:pt idx="77">
                  <c:v>1398/07/08</c:v>
                </c:pt>
                <c:pt idx="78">
                  <c:v>1398/07/08</c:v>
                </c:pt>
                <c:pt idx="79">
                  <c:v>1398/07/08</c:v>
                </c:pt>
                <c:pt idx="80">
                  <c:v>1398/07/15</c:v>
                </c:pt>
                <c:pt idx="81">
                  <c:v>1398/07/15</c:v>
                </c:pt>
                <c:pt idx="82">
                  <c:v>1398/07/16</c:v>
                </c:pt>
                <c:pt idx="83">
                  <c:v>1398/07/16</c:v>
                </c:pt>
                <c:pt idx="84">
                  <c:v>1398/07/22</c:v>
                </c:pt>
                <c:pt idx="85">
                  <c:v>1398/07/22</c:v>
                </c:pt>
                <c:pt idx="86">
                  <c:v>1398/07/22</c:v>
                </c:pt>
                <c:pt idx="87">
                  <c:v>1398/07/22</c:v>
                </c:pt>
                <c:pt idx="88">
                  <c:v>1398/07/29</c:v>
                </c:pt>
                <c:pt idx="89">
                  <c:v>1398/07/29</c:v>
                </c:pt>
                <c:pt idx="90">
                  <c:v>1398/08/06</c:v>
                </c:pt>
                <c:pt idx="91">
                  <c:v>1398/08/06</c:v>
                </c:pt>
                <c:pt idx="92">
                  <c:v>1398/08/13</c:v>
                </c:pt>
                <c:pt idx="93">
                  <c:v>1398/08/13</c:v>
                </c:pt>
                <c:pt idx="94">
                  <c:v>1398/08/20</c:v>
                </c:pt>
                <c:pt idx="95">
                  <c:v>1398/08/20</c:v>
                </c:pt>
                <c:pt idx="96">
                  <c:v>1398/08/20</c:v>
                </c:pt>
                <c:pt idx="97">
                  <c:v>1398/08/20</c:v>
                </c:pt>
                <c:pt idx="98">
                  <c:v>1398/08/27</c:v>
                </c:pt>
                <c:pt idx="99">
                  <c:v>1398/08/27</c:v>
                </c:pt>
                <c:pt idx="100">
                  <c:v>1398/08/29</c:v>
                </c:pt>
                <c:pt idx="101">
                  <c:v>1398/09/04</c:v>
                </c:pt>
                <c:pt idx="102">
                  <c:v>1398/09/04</c:v>
                </c:pt>
                <c:pt idx="103">
                  <c:v>1398/09/11</c:v>
                </c:pt>
                <c:pt idx="104">
                  <c:v>1398/09/11</c:v>
                </c:pt>
                <c:pt idx="105">
                  <c:v>1398/09/11</c:v>
                </c:pt>
                <c:pt idx="106">
                  <c:v>1398/09/11</c:v>
                </c:pt>
                <c:pt idx="107">
                  <c:v>1398/09/11</c:v>
                </c:pt>
                <c:pt idx="108">
                  <c:v>1398/09/18</c:v>
                </c:pt>
                <c:pt idx="109">
                  <c:v>1398/09/18</c:v>
                </c:pt>
                <c:pt idx="110">
                  <c:v>1398/09/25</c:v>
                </c:pt>
                <c:pt idx="111">
                  <c:v>1398/09/25</c:v>
                </c:pt>
                <c:pt idx="112">
                  <c:v>1398/09/25</c:v>
                </c:pt>
                <c:pt idx="113">
                  <c:v>1398/09/25</c:v>
                </c:pt>
                <c:pt idx="114">
                  <c:v>1398/10/02</c:v>
                </c:pt>
                <c:pt idx="115">
                  <c:v>1398/10/02</c:v>
                </c:pt>
                <c:pt idx="116">
                  <c:v>1398/10/09</c:v>
                </c:pt>
                <c:pt idx="117">
                  <c:v>1398/10/09</c:v>
                </c:pt>
                <c:pt idx="118">
                  <c:v>1398/10/09</c:v>
                </c:pt>
                <c:pt idx="119">
                  <c:v>1398/10/11</c:v>
                </c:pt>
                <c:pt idx="120">
                  <c:v>1398/10/11</c:v>
                </c:pt>
                <c:pt idx="121">
                  <c:v>1398/10/17</c:v>
                </c:pt>
                <c:pt idx="122">
                  <c:v>1398/10/17</c:v>
                </c:pt>
                <c:pt idx="123">
                  <c:v>1398/10/18</c:v>
                </c:pt>
                <c:pt idx="124">
                  <c:v>1398/10/18</c:v>
                </c:pt>
                <c:pt idx="125">
                  <c:v>1398/10/18</c:v>
                </c:pt>
                <c:pt idx="126">
                  <c:v>1398/10/18</c:v>
                </c:pt>
                <c:pt idx="127">
                  <c:v>1398/10/23</c:v>
                </c:pt>
                <c:pt idx="128">
                  <c:v>1398/10/23</c:v>
                </c:pt>
                <c:pt idx="129">
                  <c:v>1398/10/30</c:v>
                </c:pt>
                <c:pt idx="130">
                  <c:v>1398/10/30</c:v>
                </c:pt>
                <c:pt idx="131">
                  <c:v>1398/11/02</c:v>
                </c:pt>
                <c:pt idx="132">
                  <c:v>1398/11/02</c:v>
                </c:pt>
                <c:pt idx="133">
                  <c:v>1398/11/07</c:v>
                </c:pt>
                <c:pt idx="134">
                  <c:v>1398/11/07</c:v>
                </c:pt>
                <c:pt idx="135">
                  <c:v>1398/11/07</c:v>
                </c:pt>
                <c:pt idx="136">
                  <c:v>1398/11/07</c:v>
                </c:pt>
                <c:pt idx="137">
                  <c:v>1398/11/14</c:v>
                </c:pt>
                <c:pt idx="138">
                  <c:v>1398/11/14</c:v>
                </c:pt>
                <c:pt idx="139">
                  <c:v>1398/11/14</c:v>
                </c:pt>
                <c:pt idx="140">
                  <c:v>1398/11/14</c:v>
                </c:pt>
                <c:pt idx="141">
                  <c:v>1398/11/21</c:v>
                </c:pt>
                <c:pt idx="142">
                  <c:v>1398/11/21</c:v>
                </c:pt>
                <c:pt idx="143">
                  <c:v>1398/11/28</c:v>
                </c:pt>
                <c:pt idx="144">
                  <c:v>1398/11/28</c:v>
                </c:pt>
                <c:pt idx="145">
                  <c:v>1398/11/28</c:v>
                </c:pt>
                <c:pt idx="146">
                  <c:v>1398/11/28</c:v>
                </c:pt>
                <c:pt idx="147">
                  <c:v>1398/12/05</c:v>
                </c:pt>
                <c:pt idx="148">
                  <c:v>1398/12/05</c:v>
                </c:pt>
                <c:pt idx="149">
                  <c:v>1398/12/12</c:v>
                </c:pt>
                <c:pt idx="150">
                  <c:v>1398/12/12</c:v>
                </c:pt>
                <c:pt idx="151">
                  <c:v>1398/12/12</c:v>
                </c:pt>
                <c:pt idx="152">
                  <c:v>1398/12/12</c:v>
                </c:pt>
                <c:pt idx="153">
                  <c:v>1398/12/20</c:v>
                </c:pt>
                <c:pt idx="154">
                  <c:v>1398/12/20</c:v>
                </c:pt>
                <c:pt idx="155">
                  <c:v>1398/12/26</c:v>
                </c:pt>
                <c:pt idx="156">
                  <c:v>1398/12/26</c:v>
                </c:pt>
                <c:pt idx="157">
                  <c:v>1399/01/18</c:v>
                </c:pt>
                <c:pt idx="158">
                  <c:v>1399/01/18</c:v>
                </c:pt>
                <c:pt idx="159">
                  <c:v>1399/01/25</c:v>
                </c:pt>
                <c:pt idx="160">
                  <c:v>1399/01/25</c:v>
                </c:pt>
                <c:pt idx="161">
                  <c:v>1399/02/08</c:v>
                </c:pt>
                <c:pt idx="162">
                  <c:v>1399/02/08</c:v>
                </c:pt>
                <c:pt idx="163">
                  <c:v>1399/02/08</c:v>
                </c:pt>
                <c:pt idx="164">
                  <c:v>1399/02/15</c:v>
                </c:pt>
                <c:pt idx="165">
                  <c:v>1399/02/15</c:v>
                </c:pt>
                <c:pt idx="166">
                  <c:v>1399/02/15</c:v>
                </c:pt>
                <c:pt idx="167">
                  <c:v>1399/02/24</c:v>
                </c:pt>
                <c:pt idx="168">
                  <c:v>1399/02/24</c:v>
                </c:pt>
                <c:pt idx="169">
                  <c:v>1399/02/29</c:v>
                </c:pt>
                <c:pt idx="170">
                  <c:v>1399/02/29</c:v>
                </c:pt>
                <c:pt idx="171">
                  <c:v>1399/03/07</c:v>
                </c:pt>
                <c:pt idx="172">
                  <c:v>1399/03/07</c:v>
                </c:pt>
                <c:pt idx="173">
                  <c:v>1399/03/12</c:v>
                </c:pt>
                <c:pt idx="174">
                  <c:v>1399/03/12</c:v>
                </c:pt>
                <c:pt idx="175">
                  <c:v>1399/03/19</c:v>
                </c:pt>
                <c:pt idx="176">
                  <c:v>1399/03/19</c:v>
                </c:pt>
                <c:pt idx="177">
                  <c:v>1399/03/19</c:v>
                </c:pt>
                <c:pt idx="178">
                  <c:v>1399/03/19</c:v>
                </c:pt>
                <c:pt idx="179">
                  <c:v>1399/03/26</c:v>
                </c:pt>
                <c:pt idx="180">
                  <c:v>1399/03/26</c:v>
                </c:pt>
                <c:pt idx="181">
                  <c:v>1399/04/02</c:v>
                </c:pt>
                <c:pt idx="182">
                  <c:v>1399/04/02</c:v>
                </c:pt>
                <c:pt idx="183">
                  <c:v>1399/04/02</c:v>
                </c:pt>
                <c:pt idx="184">
                  <c:v>1399/04/02</c:v>
                </c:pt>
                <c:pt idx="185">
                  <c:v>1399/04/09</c:v>
                </c:pt>
                <c:pt idx="186">
                  <c:v>1399/04/09</c:v>
                </c:pt>
                <c:pt idx="187">
                  <c:v>1399/04/16</c:v>
                </c:pt>
                <c:pt idx="188">
                  <c:v>1399/04/16</c:v>
                </c:pt>
                <c:pt idx="189">
                  <c:v>1399/04/16</c:v>
                </c:pt>
                <c:pt idx="190">
                  <c:v>1399/04/16</c:v>
                </c:pt>
                <c:pt idx="191">
                  <c:v>1399/04/24</c:v>
                </c:pt>
                <c:pt idx="192">
                  <c:v>1399/04/24</c:v>
                </c:pt>
                <c:pt idx="193">
                  <c:v>1399/04/30</c:v>
                </c:pt>
                <c:pt idx="194">
                  <c:v>1399/04/30</c:v>
                </c:pt>
                <c:pt idx="195">
                  <c:v>1399/05/06</c:v>
                </c:pt>
                <c:pt idx="196">
                  <c:v>1399/05/06</c:v>
                </c:pt>
                <c:pt idx="197">
                  <c:v>1399/05/08</c:v>
                </c:pt>
                <c:pt idx="198">
                  <c:v>1399/05/13</c:v>
                </c:pt>
                <c:pt idx="199">
                  <c:v>1399/05/13</c:v>
                </c:pt>
                <c:pt idx="200">
                  <c:v>1399/05/20</c:v>
                </c:pt>
                <c:pt idx="201">
                  <c:v>1399/05/20</c:v>
                </c:pt>
                <c:pt idx="202">
                  <c:v>1399/05/20</c:v>
                </c:pt>
                <c:pt idx="203">
                  <c:v>1399/05/20</c:v>
                </c:pt>
                <c:pt idx="204">
                  <c:v>1399/05/27</c:v>
                </c:pt>
                <c:pt idx="205">
                  <c:v>1399/05/27</c:v>
                </c:pt>
                <c:pt idx="206">
                  <c:v>1399/06/03</c:v>
                </c:pt>
                <c:pt idx="207">
                  <c:v>1399/06/03</c:v>
                </c:pt>
                <c:pt idx="208">
                  <c:v>1399/06/03</c:v>
                </c:pt>
                <c:pt idx="209">
                  <c:v>1399/06/03</c:v>
                </c:pt>
                <c:pt idx="210">
                  <c:v>1399/06/17</c:v>
                </c:pt>
                <c:pt idx="211">
                  <c:v>1399/06/17</c:v>
                </c:pt>
                <c:pt idx="212">
                  <c:v>1399/06/17</c:v>
                </c:pt>
                <c:pt idx="213">
                  <c:v>1399/06/17</c:v>
                </c:pt>
                <c:pt idx="214">
                  <c:v>1399/06/24</c:v>
                </c:pt>
                <c:pt idx="215">
                  <c:v>1399/06/24</c:v>
                </c:pt>
                <c:pt idx="216">
                  <c:v>1399/06/31</c:v>
                </c:pt>
                <c:pt idx="217">
                  <c:v>1399/06/31</c:v>
                </c:pt>
                <c:pt idx="218">
                  <c:v>1399/07/07</c:v>
                </c:pt>
                <c:pt idx="219">
                  <c:v>1399/07/07</c:v>
                </c:pt>
                <c:pt idx="220">
                  <c:v>1399/07/14</c:v>
                </c:pt>
                <c:pt idx="221">
                  <c:v>1399/07/14</c:v>
                </c:pt>
                <c:pt idx="222">
                  <c:v>1399/07/21</c:v>
                </c:pt>
                <c:pt idx="223">
                  <c:v>1399/07/21</c:v>
                </c:pt>
                <c:pt idx="224">
                  <c:v>1399/07/22</c:v>
                </c:pt>
                <c:pt idx="225">
                  <c:v>1399/07/22</c:v>
                </c:pt>
                <c:pt idx="226">
                  <c:v>1399/08/12</c:v>
                </c:pt>
                <c:pt idx="227">
                  <c:v>1399/08/12</c:v>
                </c:pt>
                <c:pt idx="228">
                  <c:v>1399/08/26</c:v>
                </c:pt>
                <c:pt idx="229">
                  <c:v>1399/08/26</c:v>
                </c:pt>
                <c:pt idx="230">
                  <c:v>1399/09/11</c:v>
                </c:pt>
                <c:pt idx="231">
                  <c:v>1399/09/11</c:v>
                </c:pt>
                <c:pt idx="232">
                  <c:v>1399/09/24</c:v>
                </c:pt>
                <c:pt idx="233">
                  <c:v>1399/09/24</c:v>
                </c:pt>
                <c:pt idx="234">
                  <c:v>1399/10/08</c:v>
                </c:pt>
                <c:pt idx="235">
                  <c:v>1399/10/08</c:v>
                </c:pt>
                <c:pt idx="236">
                  <c:v>1399/10/22</c:v>
                </c:pt>
                <c:pt idx="237">
                  <c:v>1399/10/24</c:v>
                </c:pt>
                <c:pt idx="238">
                  <c:v>1399/10/29</c:v>
                </c:pt>
                <c:pt idx="239">
                  <c:v>1399/11/13</c:v>
                </c:pt>
                <c:pt idx="240">
                  <c:v>1399/11/28</c:v>
                </c:pt>
                <c:pt idx="241">
                  <c:v>1399/12/04</c:v>
                </c:pt>
                <c:pt idx="242">
                  <c:v>1399/12/11</c:v>
                </c:pt>
                <c:pt idx="243">
                  <c:v>1400/01/16</c:v>
                </c:pt>
                <c:pt idx="244">
                  <c:v>1400/01/23</c:v>
                </c:pt>
                <c:pt idx="245">
                  <c:v>1400/01/30</c:v>
                </c:pt>
                <c:pt idx="246">
                  <c:v>1400/02/13</c:v>
                </c:pt>
                <c:pt idx="247">
                  <c:v>1400/02/27</c:v>
                </c:pt>
                <c:pt idx="248">
                  <c:v>1400/03/10</c:v>
                </c:pt>
                <c:pt idx="249">
                  <c:v>1400/03/31</c:v>
                </c:pt>
                <c:pt idx="250">
                  <c:v>1400/04/14</c:v>
                </c:pt>
                <c:pt idx="251">
                  <c:v>1400/05/11</c:v>
                </c:pt>
                <c:pt idx="252">
                  <c:v>1400/05/13</c:v>
                </c:pt>
                <c:pt idx="253">
                  <c:v>1400/06/08</c:v>
                </c:pt>
              </c:strCache>
            </c:strRef>
          </c:cat>
          <c:val>
            <c:numRef>
              <c:f>'جدول  پایه محاسبات'!$K$2:$K$255</c:f>
              <c:numCache>
                <c:formatCode>_("$"* #,##0_);_("$"* \(#,##0\);_("$"* "-"??_);_(@_)</c:formatCode>
                <c:ptCount val="254"/>
                <c:pt idx="0">
                  <c:v>550.375</c:v>
                </c:pt>
                <c:pt idx="1">
                  <c:v>550.375</c:v>
                </c:pt>
                <c:pt idx="2">
                  <c:v>544.5</c:v>
                </c:pt>
                <c:pt idx="3">
                  <c:v>544.5</c:v>
                </c:pt>
                <c:pt idx="4">
                  <c:v>544.5</c:v>
                </c:pt>
                <c:pt idx="5">
                  <c:v>541.25</c:v>
                </c:pt>
                <c:pt idx="6">
                  <c:v>541.25</c:v>
                </c:pt>
                <c:pt idx="7">
                  <c:v>518.41499999999996</c:v>
                </c:pt>
                <c:pt idx="8">
                  <c:v>518.41499999999996</c:v>
                </c:pt>
                <c:pt idx="9">
                  <c:v>515.15499999999997</c:v>
                </c:pt>
                <c:pt idx="10">
                  <c:v>515.15499999999997</c:v>
                </c:pt>
                <c:pt idx="11">
                  <c:v>480.83500000000004</c:v>
                </c:pt>
                <c:pt idx="12">
                  <c:v>480.83500000000004</c:v>
                </c:pt>
                <c:pt idx="13">
                  <c:v>472.91499999999996</c:v>
                </c:pt>
                <c:pt idx="14">
                  <c:v>472.91499999999996</c:v>
                </c:pt>
                <c:pt idx="15">
                  <c:v>471.5</c:v>
                </c:pt>
                <c:pt idx="16">
                  <c:v>471.5</c:v>
                </c:pt>
                <c:pt idx="17">
                  <c:v>470.625</c:v>
                </c:pt>
                <c:pt idx="18">
                  <c:v>470.625</c:v>
                </c:pt>
                <c:pt idx="19">
                  <c:v>471.25</c:v>
                </c:pt>
                <c:pt idx="20">
                  <c:v>471.25</c:v>
                </c:pt>
                <c:pt idx="21">
                  <c:v>466.35500000000002</c:v>
                </c:pt>
                <c:pt idx="22">
                  <c:v>466.35500000000002</c:v>
                </c:pt>
                <c:pt idx="23">
                  <c:v>464.75</c:v>
                </c:pt>
                <c:pt idx="24">
                  <c:v>464.75</c:v>
                </c:pt>
                <c:pt idx="25">
                  <c:v>465.16499999999996</c:v>
                </c:pt>
                <c:pt idx="26">
                  <c:v>465.16499999999996</c:v>
                </c:pt>
                <c:pt idx="27">
                  <c:v>471</c:v>
                </c:pt>
                <c:pt idx="28">
                  <c:v>471</c:v>
                </c:pt>
                <c:pt idx="29">
                  <c:v>483.7</c:v>
                </c:pt>
                <c:pt idx="30">
                  <c:v>483.7</c:v>
                </c:pt>
                <c:pt idx="31">
                  <c:v>518.75</c:v>
                </c:pt>
                <c:pt idx="32">
                  <c:v>518.75</c:v>
                </c:pt>
                <c:pt idx="33">
                  <c:v>523.96</c:v>
                </c:pt>
                <c:pt idx="34">
                  <c:v>523.96</c:v>
                </c:pt>
                <c:pt idx="35">
                  <c:v>520.25</c:v>
                </c:pt>
                <c:pt idx="36">
                  <c:v>520.25</c:v>
                </c:pt>
                <c:pt idx="37">
                  <c:v>520.625</c:v>
                </c:pt>
                <c:pt idx="38">
                  <c:v>520.625</c:v>
                </c:pt>
                <c:pt idx="39">
                  <c:v>510.86500000000001</c:v>
                </c:pt>
                <c:pt idx="40">
                  <c:v>510.86500000000001</c:v>
                </c:pt>
                <c:pt idx="41">
                  <c:v>504.26499999999999</c:v>
                </c:pt>
                <c:pt idx="42">
                  <c:v>504.26499999999999</c:v>
                </c:pt>
                <c:pt idx="43">
                  <c:v>500</c:v>
                </c:pt>
                <c:pt idx="44">
                  <c:v>500</c:v>
                </c:pt>
                <c:pt idx="45">
                  <c:v>491.625</c:v>
                </c:pt>
                <c:pt idx="46">
                  <c:v>491.625</c:v>
                </c:pt>
                <c:pt idx="47">
                  <c:v>491.72</c:v>
                </c:pt>
                <c:pt idx="48">
                  <c:v>491.72</c:v>
                </c:pt>
                <c:pt idx="49">
                  <c:v>483.41499999999996</c:v>
                </c:pt>
                <c:pt idx="50">
                  <c:v>483.41499999999996</c:v>
                </c:pt>
                <c:pt idx="51">
                  <c:v>493.375</c:v>
                </c:pt>
                <c:pt idx="52">
                  <c:v>493.375</c:v>
                </c:pt>
                <c:pt idx="53">
                  <c:v>500</c:v>
                </c:pt>
                <c:pt idx="54">
                  <c:v>500</c:v>
                </c:pt>
                <c:pt idx="55">
                  <c:v>498.94</c:v>
                </c:pt>
                <c:pt idx="56">
                  <c:v>498.94</c:v>
                </c:pt>
                <c:pt idx="57">
                  <c:v>479.625</c:v>
                </c:pt>
                <c:pt idx="58">
                  <c:v>479.625</c:v>
                </c:pt>
                <c:pt idx="59">
                  <c:v>479.625</c:v>
                </c:pt>
                <c:pt idx="60">
                  <c:v>479.625</c:v>
                </c:pt>
                <c:pt idx="61">
                  <c:v>478.5</c:v>
                </c:pt>
                <c:pt idx="62">
                  <c:v>478.5</c:v>
                </c:pt>
                <c:pt idx="63">
                  <c:v>472.03</c:v>
                </c:pt>
                <c:pt idx="64">
                  <c:v>472.03</c:v>
                </c:pt>
                <c:pt idx="65">
                  <c:v>472.03</c:v>
                </c:pt>
                <c:pt idx="66">
                  <c:v>472.03</c:v>
                </c:pt>
                <c:pt idx="67">
                  <c:v>460.25</c:v>
                </c:pt>
                <c:pt idx="68">
                  <c:v>460.25</c:v>
                </c:pt>
                <c:pt idx="69">
                  <c:v>443.875</c:v>
                </c:pt>
                <c:pt idx="70">
                  <c:v>443.875</c:v>
                </c:pt>
                <c:pt idx="71">
                  <c:v>443.875</c:v>
                </c:pt>
                <c:pt idx="72">
                  <c:v>437.5</c:v>
                </c:pt>
                <c:pt idx="73">
                  <c:v>437.5</c:v>
                </c:pt>
                <c:pt idx="74">
                  <c:v>437.5</c:v>
                </c:pt>
                <c:pt idx="75">
                  <c:v>437.5</c:v>
                </c:pt>
                <c:pt idx="76">
                  <c:v>431.1</c:v>
                </c:pt>
                <c:pt idx="77">
                  <c:v>431.1</c:v>
                </c:pt>
                <c:pt idx="78">
                  <c:v>431.1</c:v>
                </c:pt>
                <c:pt idx="79">
                  <c:v>431.1</c:v>
                </c:pt>
                <c:pt idx="80">
                  <c:v>428.6</c:v>
                </c:pt>
                <c:pt idx="81">
                  <c:v>428.6</c:v>
                </c:pt>
                <c:pt idx="82">
                  <c:v>428.96000000000004</c:v>
                </c:pt>
                <c:pt idx="83">
                  <c:v>428.96000000000004</c:v>
                </c:pt>
                <c:pt idx="84">
                  <c:v>426.33500000000004</c:v>
                </c:pt>
                <c:pt idx="85">
                  <c:v>426.33500000000004</c:v>
                </c:pt>
                <c:pt idx="86">
                  <c:v>426.33500000000004</c:v>
                </c:pt>
                <c:pt idx="87">
                  <c:v>426.33500000000004</c:v>
                </c:pt>
                <c:pt idx="88">
                  <c:v>405</c:v>
                </c:pt>
                <c:pt idx="89">
                  <c:v>405</c:v>
                </c:pt>
                <c:pt idx="90">
                  <c:v>398.71000000000004</c:v>
                </c:pt>
                <c:pt idx="91">
                  <c:v>398.71000000000004</c:v>
                </c:pt>
                <c:pt idx="92">
                  <c:v>398.5</c:v>
                </c:pt>
                <c:pt idx="93">
                  <c:v>398.5</c:v>
                </c:pt>
                <c:pt idx="94">
                  <c:v>407.065</c:v>
                </c:pt>
                <c:pt idx="95">
                  <c:v>407.065</c:v>
                </c:pt>
                <c:pt idx="96">
                  <c:v>407.065</c:v>
                </c:pt>
                <c:pt idx="97">
                  <c:v>407.065</c:v>
                </c:pt>
                <c:pt idx="98">
                  <c:v>423.09000000000003</c:v>
                </c:pt>
                <c:pt idx="99">
                  <c:v>423.09000000000003</c:v>
                </c:pt>
                <c:pt idx="100">
                  <c:v>424.40999999999997</c:v>
                </c:pt>
                <c:pt idx="101">
                  <c:v>429.76499999999999</c:v>
                </c:pt>
                <c:pt idx="102">
                  <c:v>429.76499999999999</c:v>
                </c:pt>
                <c:pt idx="103">
                  <c:v>433.52</c:v>
                </c:pt>
                <c:pt idx="104">
                  <c:v>433.52</c:v>
                </c:pt>
                <c:pt idx="105">
                  <c:v>433.52</c:v>
                </c:pt>
                <c:pt idx="106">
                  <c:v>433.52</c:v>
                </c:pt>
                <c:pt idx="107">
                  <c:v>433.52</c:v>
                </c:pt>
                <c:pt idx="108">
                  <c:v>445.89</c:v>
                </c:pt>
                <c:pt idx="109">
                  <c:v>445.89</c:v>
                </c:pt>
                <c:pt idx="110">
                  <c:v>468.98</c:v>
                </c:pt>
                <c:pt idx="111">
                  <c:v>468.98</c:v>
                </c:pt>
                <c:pt idx="112">
                  <c:v>468.98</c:v>
                </c:pt>
                <c:pt idx="113">
                  <c:v>468.98</c:v>
                </c:pt>
                <c:pt idx="114">
                  <c:v>472.68</c:v>
                </c:pt>
                <c:pt idx="115">
                  <c:v>472.68</c:v>
                </c:pt>
                <c:pt idx="116">
                  <c:v>473</c:v>
                </c:pt>
                <c:pt idx="117">
                  <c:v>473</c:v>
                </c:pt>
                <c:pt idx="118">
                  <c:v>473</c:v>
                </c:pt>
                <c:pt idx="119">
                  <c:v>474.73500000000001</c:v>
                </c:pt>
                <c:pt idx="120">
                  <c:v>474.73500000000001</c:v>
                </c:pt>
                <c:pt idx="121">
                  <c:v>475.26499999999999</c:v>
                </c:pt>
                <c:pt idx="122">
                  <c:v>475.26499999999999</c:v>
                </c:pt>
                <c:pt idx="123">
                  <c:v>475.65</c:v>
                </c:pt>
                <c:pt idx="124">
                  <c:v>475.65</c:v>
                </c:pt>
                <c:pt idx="125">
                  <c:v>475.65</c:v>
                </c:pt>
                <c:pt idx="126">
                  <c:v>475.65</c:v>
                </c:pt>
                <c:pt idx="127">
                  <c:v>486.315</c:v>
                </c:pt>
                <c:pt idx="128">
                  <c:v>486.315</c:v>
                </c:pt>
                <c:pt idx="129">
                  <c:v>489.22500000000002</c:v>
                </c:pt>
                <c:pt idx="130">
                  <c:v>489.22500000000002</c:v>
                </c:pt>
                <c:pt idx="131">
                  <c:v>489.22500000000002</c:v>
                </c:pt>
                <c:pt idx="132">
                  <c:v>489.22500000000002</c:v>
                </c:pt>
                <c:pt idx="133">
                  <c:v>489.22500000000002</c:v>
                </c:pt>
                <c:pt idx="134">
                  <c:v>489.22500000000002</c:v>
                </c:pt>
                <c:pt idx="135">
                  <c:v>489.22500000000002</c:v>
                </c:pt>
                <c:pt idx="136">
                  <c:v>489.22500000000002</c:v>
                </c:pt>
                <c:pt idx="137">
                  <c:v>482.58500000000004</c:v>
                </c:pt>
                <c:pt idx="138">
                  <c:v>482.58500000000004</c:v>
                </c:pt>
                <c:pt idx="139">
                  <c:v>482.58500000000004</c:v>
                </c:pt>
                <c:pt idx="140">
                  <c:v>482.58500000000004</c:v>
                </c:pt>
                <c:pt idx="141">
                  <c:v>473.78499999999997</c:v>
                </c:pt>
                <c:pt idx="142">
                  <c:v>473.78499999999997</c:v>
                </c:pt>
                <c:pt idx="143">
                  <c:v>464.73500000000001</c:v>
                </c:pt>
                <c:pt idx="144">
                  <c:v>464.73500000000001</c:v>
                </c:pt>
                <c:pt idx="145">
                  <c:v>464.73500000000001</c:v>
                </c:pt>
                <c:pt idx="146">
                  <c:v>464.73500000000001</c:v>
                </c:pt>
                <c:pt idx="147">
                  <c:v>467.15</c:v>
                </c:pt>
                <c:pt idx="148">
                  <c:v>467.15</c:v>
                </c:pt>
                <c:pt idx="149">
                  <c:v>465.58500000000004</c:v>
                </c:pt>
                <c:pt idx="150">
                  <c:v>465.58500000000004</c:v>
                </c:pt>
                <c:pt idx="151">
                  <c:v>465.58500000000004</c:v>
                </c:pt>
                <c:pt idx="152">
                  <c:v>465.58500000000004</c:v>
                </c:pt>
                <c:pt idx="153">
                  <c:v>463.75</c:v>
                </c:pt>
                <c:pt idx="154">
                  <c:v>463.75</c:v>
                </c:pt>
                <c:pt idx="155">
                  <c:v>454.78</c:v>
                </c:pt>
                <c:pt idx="156">
                  <c:v>454.78</c:v>
                </c:pt>
                <c:pt idx="157">
                  <c:v>386.435</c:v>
                </c:pt>
                <c:pt idx="158">
                  <c:v>386.435</c:v>
                </c:pt>
                <c:pt idx="159">
                  <c:v>388.74</c:v>
                </c:pt>
                <c:pt idx="160">
                  <c:v>388.74</c:v>
                </c:pt>
                <c:pt idx="161">
                  <c:v>383.16499999999996</c:v>
                </c:pt>
                <c:pt idx="162">
                  <c:v>383.16499999999996</c:v>
                </c:pt>
                <c:pt idx="163">
                  <c:v>383.16499999999996</c:v>
                </c:pt>
                <c:pt idx="164">
                  <c:v>381.69</c:v>
                </c:pt>
                <c:pt idx="165">
                  <c:v>381.69</c:v>
                </c:pt>
                <c:pt idx="166">
                  <c:v>381.69</c:v>
                </c:pt>
                <c:pt idx="167">
                  <c:v>379.56</c:v>
                </c:pt>
                <c:pt idx="168">
                  <c:v>379.56</c:v>
                </c:pt>
                <c:pt idx="169">
                  <c:v>392.79499999999996</c:v>
                </c:pt>
                <c:pt idx="170">
                  <c:v>392.79499999999996</c:v>
                </c:pt>
                <c:pt idx="171">
                  <c:v>392.09000000000003</c:v>
                </c:pt>
                <c:pt idx="172">
                  <c:v>392.09000000000003</c:v>
                </c:pt>
                <c:pt idx="173">
                  <c:v>402.60500000000002</c:v>
                </c:pt>
                <c:pt idx="174">
                  <c:v>402.60500000000002</c:v>
                </c:pt>
                <c:pt idx="175">
                  <c:v>404.935</c:v>
                </c:pt>
                <c:pt idx="176">
                  <c:v>404.935</c:v>
                </c:pt>
                <c:pt idx="177">
                  <c:v>404.935</c:v>
                </c:pt>
                <c:pt idx="178">
                  <c:v>404.935</c:v>
                </c:pt>
                <c:pt idx="179">
                  <c:v>424.05</c:v>
                </c:pt>
                <c:pt idx="180">
                  <c:v>424.05</c:v>
                </c:pt>
                <c:pt idx="181">
                  <c:v>426.25</c:v>
                </c:pt>
                <c:pt idx="182">
                  <c:v>426.25</c:v>
                </c:pt>
                <c:pt idx="183">
                  <c:v>426.25</c:v>
                </c:pt>
                <c:pt idx="184">
                  <c:v>426.25</c:v>
                </c:pt>
                <c:pt idx="185">
                  <c:v>427.47500000000002</c:v>
                </c:pt>
                <c:pt idx="186">
                  <c:v>427.47500000000002</c:v>
                </c:pt>
                <c:pt idx="187">
                  <c:v>428.94499999999999</c:v>
                </c:pt>
                <c:pt idx="188">
                  <c:v>428.94499999999999</c:v>
                </c:pt>
                <c:pt idx="189">
                  <c:v>428.94499999999999</c:v>
                </c:pt>
                <c:pt idx="190">
                  <c:v>428.94499999999999</c:v>
                </c:pt>
                <c:pt idx="191">
                  <c:v>433.9</c:v>
                </c:pt>
                <c:pt idx="192">
                  <c:v>433.9</c:v>
                </c:pt>
                <c:pt idx="193">
                  <c:v>440.96000000000004</c:v>
                </c:pt>
                <c:pt idx="194">
                  <c:v>440.96000000000004</c:v>
                </c:pt>
                <c:pt idx="195">
                  <c:v>444.48500000000001</c:v>
                </c:pt>
                <c:pt idx="196">
                  <c:v>444.48500000000001</c:v>
                </c:pt>
                <c:pt idx="197">
                  <c:v>448.45500000000004</c:v>
                </c:pt>
                <c:pt idx="198">
                  <c:v>465.02499999999998</c:v>
                </c:pt>
                <c:pt idx="199">
                  <c:v>465.02499999999998</c:v>
                </c:pt>
                <c:pt idx="200">
                  <c:v>487.89499999999998</c:v>
                </c:pt>
                <c:pt idx="201">
                  <c:v>487.89499999999998</c:v>
                </c:pt>
                <c:pt idx="202">
                  <c:v>487.89499999999998</c:v>
                </c:pt>
                <c:pt idx="203">
                  <c:v>487.89499999999998</c:v>
                </c:pt>
                <c:pt idx="204">
                  <c:v>491.73500000000001</c:v>
                </c:pt>
                <c:pt idx="205">
                  <c:v>491.73500000000001</c:v>
                </c:pt>
                <c:pt idx="206">
                  <c:v>493.77</c:v>
                </c:pt>
                <c:pt idx="207">
                  <c:v>493.77</c:v>
                </c:pt>
                <c:pt idx="208">
                  <c:v>493.77</c:v>
                </c:pt>
                <c:pt idx="209">
                  <c:v>493.77</c:v>
                </c:pt>
                <c:pt idx="210">
                  <c:v>510.35500000000002</c:v>
                </c:pt>
                <c:pt idx="211">
                  <c:v>510.35500000000002</c:v>
                </c:pt>
                <c:pt idx="212">
                  <c:v>510.35500000000002</c:v>
                </c:pt>
                <c:pt idx="213">
                  <c:v>510.35500000000002</c:v>
                </c:pt>
                <c:pt idx="214">
                  <c:v>514.56500000000005</c:v>
                </c:pt>
                <c:pt idx="215">
                  <c:v>514.56500000000005</c:v>
                </c:pt>
                <c:pt idx="216">
                  <c:v>510.39499999999998</c:v>
                </c:pt>
                <c:pt idx="217">
                  <c:v>510.39499999999998</c:v>
                </c:pt>
                <c:pt idx="218">
                  <c:v>503.245</c:v>
                </c:pt>
                <c:pt idx="219">
                  <c:v>503.245</c:v>
                </c:pt>
                <c:pt idx="220">
                  <c:v>492.94499999999999</c:v>
                </c:pt>
                <c:pt idx="221">
                  <c:v>492.94499999999999</c:v>
                </c:pt>
                <c:pt idx="222">
                  <c:v>499.49</c:v>
                </c:pt>
                <c:pt idx="223">
                  <c:v>499.49</c:v>
                </c:pt>
                <c:pt idx="224">
                  <c:v>499.46000000000004</c:v>
                </c:pt>
                <c:pt idx="225">
                  <c:v>499.46000000000004</c:v>
                </c:pt>
                <c:pt idx="226">
                  <c:v>501.8</c:v>
                </c:pt>
                <c:pt idx="227">
                  <c:v>501.8</c:v>
                </c:pt>
                <c:pt idx="228">
                  <c:v>536.755</c:v>
                </c:pt>
                <c:pt idx="229">
                  <c:v>536.755</c:v>
                </c:pt>
                <c:pt idx="230">
                  <c:v>601.33999999999992</c:v>
                </c:pt>
                <c:pt idx="231">
                  <c:v>601.33999999999992</c:v>
                </c:pt>
                <c:pt idx="232">
                  <c:v>667.14</c:v>
                </c:pt>
                <c:pt idx="233">
                  <c:v>667.14</c:v>
                </c:pt>
                <c:pt idx="234">
                  <c:v>685</c:v>
                </c:pt>
                <c:pt idx="235">
                  <c:v>685</c:v>
                </c:pt>
                <c:pt idx="236">
                  <c:v>719.27499999999998</c:v>
                </c:pt>
                <c:pt idx="237">
                  <c:v>717.79500000000007</c:v>
                </c:pt>
                <c:pt idx="238">
                  <c:v>709.64</c:v>
                </c:pt>
                <c:pt idx="239">
                  <c:v>677.05500000000006</c:v>
                </c:pt>
                <c:pt idx="240">
                  <c:v>673.35500000000002</c:v>
                </c:pt>
                <c:pt idx="241">
                  <c:v>702.62</c:v>
                </c:pt>
                <c:pt idx="242">
                  <c:v>715.15</c:v>
                </c:pt>
                <c:pt idx="243">
                  <c:v>810.98500000000001</c:v>
                </c:pt>
                <c:pt idx="244">
                  <c:v>890.13</c:v>
                </c:pt>
                <c:pt idx="245">
                  <c:v>922.06999999999994</c:v>
                </c:pt>
                <c:pt idx="246">
                  <c:v>954.43000000000006</c:v>
                </c:pt>
                <c:pt idx="247">
                  <c:v>1019.3150000000001</c:v>
                </c:pt>
                <c:pt idx="248">
                  <c:v>1009.325</c:v>
                </c:pt>
                <c:pt idx="249">
                  <c:v>952.6</c:v>
                </c:pt>
                <c:pt idx="250">
                  <c:v>898.31500000000005</c:v>
                </c:pt>
                <c:pt idx="251">
                  <c:v>925.83500000000004</c:v>
                </c:pt>
                <c:pt idx="252">
                  <c:v>925</c:v>
                </c:pt>
                <c:pt idx="253">
                  <c:v>901.875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65-4D93-A0BC-BC3F4769D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6575648"/>
        <c:axId val="2026581056"/>
      </c:lineChart>
      <c:catAx>
        <c:axId val="202657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6581056"/>
        <c:crosses val="autoZero"/>
        <c:auto val="1"/>
        <c:lblAlgn val="ctr"/>
        <c:lblOffset val="100"/>
        <c:noMultiLvlLbl val="0"/>
      </c:catAx>
      <c:valAx>
        <c:axId val="202658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657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D5CBFC5-B76F-44E6-90A9-0D050264C72D}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E95F507-95B7-411F-B08C-4BF67ECE0040}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2E46EB5-7179-49F7-9092-D70FEAD69209}">
  <sheetPr/>
  <sheetViews>
    <sheetView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13494" cy="627926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6DB471-62B0-BDD8-557D-42945C8A7C7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13494" cy="627926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5B95EA-653C-4246-037E-16047F43A7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13494" cy="627926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995724-B78B-7A42-945A-B9B678CB50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0E931-4A84-46B9-A735-032F3C34B437}">
  <dimension ref="A1:P256"/>
  <sheetViews>
    <sheetView tabSelected="1" zoomScale="90" zoomScaleNormal="90" workbookViewId="0">
      <selection activeCell="O1" sqref="O1"/>
    </sheetView>
  </sheetViews>
  <sheetFormatPr defaultRowHeight="15.6" x14ac:dyDescent="0.3"/>
  <cols>
    <col min="1" max="1" width="11.6640625" bestFit="1" customWidth="1"/>
    <col min="2" max="2" width="12.33203125" bestFit="1" customWidth="1"/>
    <col min="3" max="3" width="8.5546875" style="9" bestFit="1" customWidth="1"/>
    <col min="4" max="4" width="13.109375" hidden="1" customWidth="1"/>
    <col min="5" max="5" width="10.77734375" bestFit="1" customWidth="1"/>
    <col min="6" max="6" width="11.6640625" style="8" bestFit="1" customWidth="1"/>
    <col min="7" max="7" width="17" style="16" hidden="1" customWidth="1"/>
    <col min="8" max="8" width="13.6640625" hidden="1" customWidth="1"/>
    <col min="9" max="9" width="18.88671875" hidden="1" customWidth="1"/>
    <col min="10" max="10" width="10.109375" style="18" customWidth="1"/>
    <col min="11" max="11" width="12" customWidth="1"/>
    <col min="12" max="12" width="14.6640625" style="8" customWidth="1"/>
    <col min="13" max="13" width="21.109375" style="9" hidden="1" customWidth="1"/>
    <col min="14" max="14" width="17.21875" style="18" bestFit="1" customWidth="1"/>
    <col min="15" max="15" width="15.109375" customWidth="1"/>
    <col min="16" max="16" width="9.88671875" style="27" bestFit="1" customWidth="1"/>
  </cols>
  <sheetData>
    <row r="1" spans="1:16" ht="124.8" x14ac:dyDescent="0.3">
      <c r="A1" s="1" t="s">
        <v>0</v>
      </c>
      <c r="B1" s="1" t="s">
        <v>1</v>
      </c>
      <c r="C1" s="10" t="s">
        <v>2</v>
      </c>
      <c r="D1" s="1" t="s">
        <v>3</v>
      </c>
      <c r="E1" s="24" t="s">
        <v>132</v>
      </c>
      <c r="F1" s="23" t="s">
        <v>131</v>
      </c>
      <c r="G1" s="14" t="s">
        <v>4</v>
      </c>
      <c r="H1" s="1" t="s">
        <v>5</v>
      </c>
      <c r="I1" s="1" t="s">
        <v>6</v>
      </c>
      <c r="J1" s="21" t="s">
        <v>129</v>
      </c>
      <c r="K1" s="22" t="s">
        <v>130</v>
      </c>
      <c r="L1" s="19" t="s">
        <v>127</v>
      </c>
      <c r="M1" s="7" t="s">
        <v>126</v>
      </c>
      <c r="N1" s="21" t="s">
        <v>128</v>
      </c>
      <c r="O1" s="28" t="s">
        <v>133</v>
      </c>
      <c r="P1" s="26" t="s">
        <v>133</v>
      </c>
    </row>
    <row r="2" spans="1:16" x14ac:dyDescent="0.3">
      <c r="A2" s="2" t="s">
        <v>9</v>
      </c>
      <c r="B2" s="2" t="s">
        <v>8</v>
      </c>
      <c r="C2" s="11">
        <v>92697</v>
      </c>
      <c r="D2" s="4">
        <v>29411</v>
      </c>
      <c r="E2" s="3">
        <v>18700</v>
      </c>
      <c r="F2" s="13">
        <v>38820</v>
      </c>
      <c r="G2" s="15">
        <v>725933230</v>
      </c>
      <c r="H2" s="3">
        <v>565.75</v>
      </c>
      <c r="I2" s="3">
        <v>535</v>
      </c>
      <c r="J2" s="20">
        <f t="shared" ref="J2:J18" si="0">G2*1000/10/1000000000</f>
        <v>72.593322999999998</v>
      </c>
      <c r="K2" s="5">
        <f t="shared" ref="K2:K18" si="1">(H2+I2)/2</f>
        <v>550.375</v>
      </c>
      <c r="L2" s="8">
        <f>K2*C2/1000</f>
        <v>51018.111375</v>
      </c>
      <c r="M2" s="12">
        <f t="shared" ref="M2:M18" si="2">L2/F2-1</f>
        <v>0.31422234350850076</v>
      </c>
      <c r="N2" s="17">
        <f t="shared" ref="N2:N18" si="3">E2*1000*L2/10/1000000000</f>
        <v>95.403868271250005</v>
      </c>
      <c r="O2" s="6">
        <f t="shared" ref="O2:O18" si="4">N2-J2</f>
        <v>22.810545271250007</v>
      </c>
      <c r="P2" s="27">
        <f>O2</f>
        <v>22.810545271250007</v>
      </c>
    </row>
    <row r="3" spans="1:16" x14ac:dyDescent="0.3">
      <c r="A3" s="2" t="s">
        <v>9</v>
      </c>
      <c r="B3" s="2" t="s">
        <v>7</v>
      </c>
      <c r="C3" s="11">
        <v>92697</v>
      </c>
      <c r="D3" s="4">
        <v>29854</v>
      </c>
      <c r="E3" s="3">
        <v>81400</v>
      </c>
      <c r="F3" s="13">
        <v>40570</v>
      </c>
      <c r="G3" s="15">
        <v>3302398110</v>
      </c>
      <c r="H3" s="3">
        <v>565.75</v>
      </c>
      <c r="I3" s="3">
        <v>535</v>
      </c>
      <c r="J3" s="20">
        <f t="shared" si="0"/>
        <v>330.23981099999997</v>
      </c>
      <c r="K3" s="5">
        <f t="shared" si="1"/>
        <v>550.375</v>
      </c>
      <c r="L3" s="8">
        <f>K3*C3/1000</f>
        <v>51018.111375</v>
      </c>
      <c r="M3" s="12">
        <f t="shared" si="2"/>
        <v>0.25753293998028104</v>
      </c>
      <c r="N3" s="17">
        <f t="shared" si="3"/>
        <v>415.28742659250003</v>
      </c>
      <c r="O3" s="6">
        <f t="shared" si="4"/>
        <v>85.047615592500051</v>
      </c>
      <c r="P3" s="27">
        <f>O3+P2</f>
        <v>107.85816086375006</v>
      </c>
    </row>
    <row r="4" spans="1:16" x14ac:dyDescent="0.3">
      <c r="A4" s="2" t="s">
        <v>10</v>
      </c>
      <c r="B4" s="2" t="s">
        <v>8</v>
      </c>
      <c r="C4" s="11">
        <v>133796</v>
      </c>
      <c r="D4" s="4">
        <v>32375</v>
      </c>
      <c r="E4" s="3">
        <v>7480</v>
      </c>
      <c r="F4" s="13">
        <v>32375</v>
      </c>
      <c r="G4" s="15">
        <v>242165000</v>
      </c>
      <c r="H4" s="3">
        <v>561.5</v>
      </c>
      <c r="I4" s="3">
        <v>527.5</v>
      </c>
      <c r="J4" s="20">
        <f t="shared" si="0"/>
        <v>24.2165</v>
      </c>
      <c r="K4" s="5">
        <f t="shared" si="1"/>
        <v>544.5</v>
      </c>
      <c r="L4" s="8">
        <f>K4*C4/1000</f>
        <v>72851.922000000006</v>
      </c>
      <c r="M4" s="12">
        <f t="shared" si="2"/>
        <v>1.2502524169884173</v>
      </c>
      <c r="N4" s="17">
        <f t="shared" si="3"/>
        <v>54.493237656000005</v>
      </c>
      <c r="O4" s="6">
        <f t="shared" si="4"/>
        <v>30.276737656000005</v>
      </c>
      <c r="P4" s="27">
        <f t="shared" ref="P4:P12" si="5">O4+P3</f>
        <v>138.13489851975007</v>
      </c>
    </row>
    <row r="5" spans="1:16" x14ac:dyDescent="0.3">
      <c r="A5" s="2" t="s">
        <v>10</v>
      </c>
      <c r="B5" s="2" t="s">
        <v>7</v>
      </c>
      <c r="C5" s="11">
        <v>133796</v>
      </c>
      <c r="D5" s="4">
        <v>33257</v>
      </c>
      <c r="E5" s="3">
        <v>48070</v>
      </c>
      <c r="F5" s="13">
        <v>39876</v>
      </c>
      <c r="G5" s="15">
        <v>1916836350</v>
      </c>
      <c r="H5" s="3">
        <v>561.5</v>
      </c>
      <c r="I5" s="3">
        <v>527.5</v>
      </c>
      <c r="J5" s="20">
        <f t="shared" si="0"/>
        <v>191.68363500000001</v>
      </c>
      <c r="K5" s="5">
        <f t="shared" si="1"/>
        <v>544.5</v>
      </c>
      <c r="L5" s="8">
        <f>K5*C5/1000</f>
        <v>72851.922000000006</v>
      </c>
      <c r="M5" s="12">
        <f t="shared" si="2"/>
        <v>0.82696163105627463</v>
      </c>
      <c r="N5" s="17">
        <f t="shared" si="3"/>
        <v>350.19918905400004</v>
      </c>
      <c r="O5" s="6">
        <f t="shared" si="4"/>
        <v>158.51555405400003</v>
      </c>
      <c r="P5" s="27">
        <f t="shared" si="5"/>
        <v>296.6504525737501</v>
      </c>
    </row>
    <row r="6" spans="1:16" x14ac:dyDescent="0.3">
      <c r="A6" s="2" t="s">
        <v>10</v>
      </c>
      <c r="B6" s="2" t="s">
        <v>8</v>
      </c>
      <c r="C6" s="11">
        <v>133796</v>
      </c>
      <c r="D6" s="4">
        <v>32375</v>
      </c>
      <c r="E6" s="3">
        <v>1320</v>
      </c>
      <c r="F6" s="13">
        <v>32375</v>
      </c>
      <c r="G6" s="15">
        <v>42735000</v>
      </c>
      <c r="H6" s="3">
        <v>561.5</v>
      </c>
      <c r="I6" s="3">
        <v>527.5</v>
      </c>
      <c r="J6" s="20">
        <f t="shared" si="0"/>
        <v>4.2735000000000003</v>
      </c>
      <c r="K6" s="5">
        <f t="shared" si="1"/>
        <v>544.5</v>
      </c>
      <c r="L6" s="8">
        <f>K6*C6/1000</f>
        <v>72851.922000000006</v>
      </c>
      <c r="M6" s="12">
        <f t="shared" si="2"/>
        <v>1.2502524169884173</v>
      </c>
      <c r="N6" s="17">
        <f t="shared" si="3"/>
        <v>9.6164537040000013</v>
      </c>
      <c r="O6" s="6">
        <f t="shared" si="4"/>
        <v>5.342953704000001</v>
      </c>
      <c r="P6" s="27">
        <f t="shared" si="5"/>
        <v>301.99340627775013</v>
      </c>
    </row>
    <row r="7" spans="1:16" x14ac:dyDescent="0.3">
      <c r="A7" s="2" t="s">
        <v>11</v>
      </c>
      <c r="B7" s="2" t="s">
        <v>7</v>
      </c>
      <c r="C7" s="11">
        <v>136387</v>
      </c>
      <c r="D7" s="4">
        <v>36163</v>
      </c>
      <c r="E7" s="3">
        <v>31900</v>
      </c>
      <c r="F7" s="13">
        <v>41240</v>
      </c>
      <c r="G7" s="15">
        <v>1315553360</v>
      </c>
      <c r="H7" s="3">
        <v>555</v>
      </c>
      <c r="I7" s="3">
        <v>527.5</v>
      </c>
      <c r="J7" s="20">
        <f t="shared" si="0"/>
        <v>131.55533600000001</v>
      </c>
      <c r="K7" s="5">
        <f t="shared" si="1"/>
        <v>541.25</v>
      </c>
      <c r="L7" s="8">
        <f>K7*C7/1000</f>
        <v>73819.463749999995</v>
      </c>
      <c r="M7" s="12">
        <f t="shared" si="2"/>
        <v>0.78999669616876811</v>
      </c>
      <c r="N7" s="17">
        <f t="shared" si="3"/>
        <v>235.48408936249999</v>
      </c>
      <c r="O7" s="6">
        <f t="shared" si="4"/>
        <v>103.92875336249998</v>
      </c>
      <c r="P7" s="27">
        <f t="shared" si="5"/>
        <v>405.92215964025013</v>
      </c>
    </row>
    <row r="8" spans="1:16" x14ac:dyDescent="0.3">
      <c r="A8" s="2" t="s">
        <v>11</v>
      </c>
      <c r="B8" s="2" t="s">
        <v>8</v>
      </c>
      <c r="C8" s="11">
        <v>136387</v>
      </c>
      <c r="D8" s="4">
        <v>33354</v>
      </c>
      <c r="E8" s="3">
        <v>9020</v>
      </c>
      <c r="F8" s="13">
        <v>37172</v>
      </c>
      <c r="G8" s="15">
        <v>335287590</v>
      </c>
      <c r="H8" s="3">
        <v>555</v>
      </c>
      <c r="I8" s="3">
        <v>527.5</v>
      </c>
      <c r="J8" s="20">
        <f t="shared" si="0"/>
        <v>33.528759000000001</v>
      </c>
      <c r="K8" s="5">
        <f t="shared" si="1"/>
        <v>541.25</v>
      </c>
      <c r="L8" s="8">
        <f>K8*C8/1000</f>
        <v>73819.463749999995</v>
      </c>
      <c r="M8" s="12">
        <f t="shared" si="2"/>
        <v>0.98588894194555032</v>
      </c>
      <c r="N8" s="17">
        <f t="shared" si="3"/>
        <v>66.585156302499996</v>
      </c>
      <c r="O8" s="6">
        <f t="shared" si="4"/>
        <v>33.056397302499995</v>
      </c>
      <c r="P8" s="27">
        <f t="shared" si="5"/>
        <v>438.97855694275012</v>
      </c>
    </row>
    <row r="9" spans="1:16" x14ac:dyDescent="0.3">
      <c r="A9" s="2" t="s">
        <v>12</v>
      </c>
      <c r="B9" s="2" t="s">
        <v>7</v>
      </c>
      <c r="C9" s="11">
        <v>142215</v>
      </c>
      <c r="D9" s="4">
        <v>39369</v>
      </c>
      <c r="E9" s="3">
        <v>91300</v>
      </c>
      <c r="F9" s="13">
        <v>44665</v>
      </c>
      <c r="G9" s="15">
        <v>4077948050</v>
      </c>
      <c r="H9" s="3">
        <v>534.33000000000004</v>
      </c>
      <c r="I9" s="3">
        <v>502.5</v>
      </c>
      <c r="J9" s="20">
        <f t="shared" si="0"/>
        <v>407.794805</v>
      </c>
      <c r="K9" s="5">
        <f t="shared" si="1"/>
        <v>518.41499999999996</v>
      </c>
      <c r="L9" s="8">
        <f>K9*C9/1000</f>
        <v>73726.389224999992</v>
      </c>
      <c r="M9" s="12">
        <f t="shared" si="2"/>
        <v>0.65065239505205397</v>
      </c>
      <c r="N9" s="17">
        <f t="shared" si="3"/>
        <v>673.12193362424989</v>
      </c>
      <c r="O9" s="6">
        <f t="shared" si="4"/>
        <v>265.32712862424989</v>
      </c>
      <c r="P9" s="27">
        <f t="shared" si="5"/>
        <v>704.30568556699995</v>
      </c>
    </row>
    <row r="10" spans="1:16" x14ac:dyDescent="0.3">
      <c r="A10" s="2" t="s">
        <v>12</v>
      </c>
      <c r="B10" s="2" t="s">
        <v>8</v>
      </c>
      <c r="C10" s="11">
        <v>142215</v>
      </c>
      <c r="D10" s="4">
        <v>29941</v>
      </c>
      <c r="E10" s="3">
        <v>25520</v>
      </c>
      <c r="F10" s="13">
        <v>38470</v>
      </c>
      <c r="G10" s="15">
        <v>981756710</v>
      </c>
      <c r="H10" s="3">
        <v>534.33000000000004</v>
      </c>
      <c r="I10" s="3">
        <v>502.5</v>
      </c>
      <c r="J10" s="20">
        <f t="shared" si="0"/>
        <v>98.175670999999994</v>
      </c>
      <c r="K10" s="5">
        <f t="shared" si="1"/>
        <v>518.41499999999996</v>
      </c>
      <c r="L10" s="8">
        <f>K10*C10/1000</f>
        <v>73726.389224999992</v>
      </c>
      <c r="M10" s="12">
        <f t="shared" si="2"/>
        <v>0.91646449766051452</v>
      </c>
      <c r="N10" s="17">
        <f t="shared" si="3"/>
        <v>188.14974530219999</v>
      </c>
      <c r="O10" s="6">
        <f t="shared" si="4"/>
        <v>89.974074302199995</v>
      </c>
      <c r="P10" s="27">
        <f t="shared" si="5"/>
        <v>794.27975986920001</v>
      </c>
    </row>
    <row r="11" spans="1:16" x14ac:dyDescent="0.3">
      <c r="A11" s="2" t="s">
        <v>13</v>
      </c>
      <c r="B11" s="2" t="s">
        <v>8</v>
      </c>
      <c r="C11" s="11">
        <v>145306</v>
      </c>
      <c r="D11" s="4">
        <v>30794</v>
      </c>
      <c r="E11" s="3">
        <v>14850</v>
      </c>
      <c r="F11" s="13">
        <v>38038</v>
      </c>
      <c r="G11" s="15">
        <v>564865950</v>
      </c>
      <c r="H11" s="3">
        <v>530.30999999999995</v>
      </c>
      <c r="I11" s="3">
        <v>500</v>
      </c>
      <c r="J11" s="20">
        <f t="shared" si="0"/>
        <v>56.486595000000001</v>
      </c>
      <c r="K11" s="5">
        <f t="shared" si="1"/>
        <v>515.15499999999997</v>
      </c>
      <c r="L11" s="8">
        <f>K11*C11/1000</f>
        <v>74855.112429999994</v>
      </c>
      <c r="M11" s="12">
        <f t="shared" si="2"/>
        <v>0.96790347626058137</v>
      </c>
      <c r="N11" s="17">
        <f t="shared" si="3"/>
        <v>111.15984195855</v>
      </c>
      <c r="O11" s="6">
        <f t="shared" si="4"/>
        <v>54.673246958550003</v>
      </c>
      <c r="P11" s="27">
        <f t="shared" si="5"/>
        <v>848.95300682774996</v>
      </c>
    </row>
    <row r="12" spans="1:16" x14ac:dyDescent="0.3">
      <c r="A12" s="2" t="s">
        <v>13</v>
      </c>
      <c r="B12" s="2" t="s">
        <v>7</v>
      </c>
      <c r="C12" s="11">
        <v>145306</v>
      </c>
      <c r="D12" s="4">
        <v>41588</v>
      </c>
      <c r="E12" s="3">
        <v>71060</v>
      </c>
      <c r="F12" s="13">
        <v>45780</v>
      </c>
      <c r="G12" s="15">
        <v>3253145280</v>
      </c>
      <c r="H12" s="3">
        <v>530.30999999999995</v>
      </c>
      <c r="I12" s="3">
        <v>500</v>
      </c>
      <c r="J12" s="20">
        <f t="shared" si="0"/>
        <v>325.314528</v>
      </c>
      <c r="K12" s="5">
        <f t="shared" si="1"/>
        <v>515.15499999999997</v>
      </c>
      <c r="L12" s="8">
        <f>K12*C12/1000</f>
        <v>74855.112429999994</v>
      </c>
      <c r="M12" s="12">
        <f t="shared" si="2"/>
        <v>0.63510512079510684</v>
      </c>
      <c r="N12" s="17">
        <f t="shared" si="3"/>
        <v>531.92042892757991</v>
      </c>
      <c r="O12" s="6">
        <f t="shared" si="4"/>
        <v>206.60590092757991</v>
      </c>
      <c r="P12" s="27">
        <f t="shared" si="5"/>
        <v>1055.55890775533</v>
      </c>
    </row>
    <row r="13" spans="1:16" x14ac:dyDescent="0.3">
      <c r="A13" s="2" t="s">
        <v>14</v>
      </c>
      <c r="B13" s="2" t="s">
        <v>7</v>
      </c>
      <c r="C13" s="11">
        <v>90900</v>
      </c>
      <c r="D13" s="4">
        <v>42890</v>
      </c>
      <c r="E13" s="3">
        <v>42900</v>
      </c>
      <c r="F13" s="13">
        <v>45994</v>
      </c>
      <c r="G13" s="15">
        <v>1973155030</v>
      </c>
      <c r="H13" s="3">
        <v>486.67</v>
      </c>
      <c r="I13" s="3">
        <v>475</v>
      </c>
      <c r="J13" s="20">
        <f t="shared" si="0"/>
        <v>197.31550300000001</v>
      </c>
      <c r="K13" s="5">
        <f t="shared" si="1"/>
        <v>480.83500000000004</v>
      </c>
      <c r="L13" s="8">
        <f>K13*C13/1000</f>
        <v>43707.9015</v>
      </c>
      <c r="M13" s="12">
        <f t="shared" si="2"/>
        <v>-4.9704276644779721E-2</v>
      </c>
      <c r="N13" s="17">
        <f t="shared" si="3"/>
        <v>187.50689743500001</v>
      </c>
      <c r="O13" s="6">
        <f t="shared" si="4"/>
        <v>-9.8086055649999935</v>
      </c>
      <c r="P13" s="27">
        <f>O13+P12</f>
        <v>1045.7503021903299</v>
      </c>
    </row>
    <row r="14" spans="1:16" x14ac:dyDescent="0.3">
      <c r="A14" s="2" t="s">
        <v>14</v>
      </c>
      <c r="B14" s="2" t="s">
        <v>8</v>
      </c>
      <c r="C14" s="11">
        <v>90900</v>
      </c>
      <c r="D14" s="4">
        <v>31518</v>
      </c>
      <c r="E14" s="3">
        <v>5500</v>
      </c>
      <c r="F14" s="13">
        <v>38032</v>
      </c>
      <c r="G14" s="15">
        <v>209174460</v>
      </c>
      <c r="H14" s="3">
        <v>486.67</v>
      </c>
      <c r="I14" s="3">
        <v>475</v>
      </c>
      <c r="J14" s="20">
        <f t="shared" si="0"/>
        <v>20.917446000000002</v>
      </c>
      <c r="K14" s="5">
        <f t="shared" si="1"/>
        <v>480.83500000000004</v>
      </c>
      <c r="L14" s="8">
        <f>K14*C14/1000</f>
        <v>43707.9015</v>
      </c>
      <c r="M14" s="12">
        <f t="shared" si="2"/>
        <v>0.14924015302902816</v>
      </c>
      <c r="N14" s="17">
        <f t="shared" si="3"/>
        <v>24.039345825000002</v>
      </c>
      <c r="O14" s="6">
        <f t="shared" si="4"/>
        <v>3.1218998249999999</v>
      </c>
      <c r="P14" s="27">
        <f t="shared" ref="P14:P77" si="6">O14+P13</f>
        <v>1048.8722020153298</v>
      </c>
    </row>
    <row r="15" spans="1:16" x14ac:dyDescent="0.3">
      <c r="A15" s="2" t="s">
        <v>15</v>
      </c>
      <c r="B15" s="2" t="s">
        <v>8</v>
      </c>
      <c r="C15" s="11">
        <v>87480</v>
      </c>
      <c r="D15" s="4">
        <v>32169</v>
      </c>
      <c r="E15" s="3">
        <v>0</v>
      </c>
      <c r="G15" s="15">
        <v>0</v>
      </c>
      <c r="H15" s="3">
        <v>478.33</v>
      </c>
      <c r="I15" s="3">
        <v>467.5</v>
      </c>
      <c r="J15" s="20">
        <f t="shared" si="0"/>
        <v>0</v>
      </c>
      <c r="K15" s="5">
        <f t="shared" si="1"/>
        <v>472.91499999999996</v>
      </c>
      <c r="L15" s="8">
        <f>K15*C15/1000</f>
        <v>41370.604199999994</v>
      </c>
      <c r="M15" s="12" t="e">
        <f t="shared" si="2"/>
        <v>#DIV/0!</v>
      </c>
      <c r="N15" s="17">
        <f t="shared" si="3"/>
        <v>0</v>
      </c>
      <c r="O15" s="6">
        <f t="shared" si="4"/>
        <v>0</v>
      </c>
      <c r="P15" s="27">
        <f t="shared" si="6"/>
        <v>1048.8722020153298</v>
      </c>
    </row>
    <row r="16" spans="1:16" x14ac:dyDescent="0.3">
      <c r="A16" s="2" t="s">
        <v>15</v>
      </c>
      <c r="B16" s="2" t="s">
        <v>7</v>
      </c>
      <c r="C16" s="11">
        <v>87480</v>
      </c>
      <c r="D16" s="4">
        <v>44420</v>
      </c>
      <c r="E16" s="3">
        <v>0</v>
      </c>
      <c r="G16" s="15">
        <v>0</v>
      </c>
      <c r="H16" s="3">
        <v>478.33</v>
      </c>
      <c r="I16" s="3">
        <v>467.5</v>
      </c>
      <c r="J16" s="20">
        <f t="shared" si="0"/>
        <v>0</v>
      </c>
      <c r="K16" s="5">
        <f t="shared" si="1"/>
        <v>472.91499999999996</v>
      </c>
      <c r="L16" s="8">
        <f>K16*C16/1000</f>
        <v>41370.604199999994</v>
      </c>
      <c r="M16" s="12" t="e">
        <f t="shared" si="2"/>
        <v>#DIV/0!</v>
      </c>
      <c r="N16" s="17">
        <f t="shared" si="3"/>
        <v>0</v>
      </c>
      <c r="O16" s="6">
        <f t="shared" si="4"/>
        <v>0</v>
      </c>
      <c r="P16" s="27">
        <f t="shared" si="6"/>
        <v>1048.8722020153298</v>
      </c>
    </row>
    <row r="17" spans="1:16" x14ac:dyDescent="0.3">
      <c r="A17" s="2" t="s">
        <v>16</v>
      </c>
      <c r="B17" s="2" t="s">
        <v>7</v>
      </c>
      <c r="C17" s="11">
        <v>88220</v>
      </c>
      <c r="D17" s="4">
        <v>44420</v>
      </c>
      <c r="E17" s="3">
        <v>0</v>
      </c>
      <c r="G17" s="15">
        <v>0</v>
      </c>
      <c r="H17" s="3">
        <v>475.5</v>
      </c>
      <c r="I17" s="3">
        <v>467.5</v>
      </c>
      <c r="J17" s="20">
        <f t="shared" si="0"/>
        <v>0</v>
      </c>
      <c r="K17" s="5">
        <f t="shared" si="1"/>
        <v>471.5</v>
      </c>
      <c r="L17" s="8">
        <f>K17*C17/1000</f>
        <v>41595.730000000003</v>
      </c>
      <c r="M17" s="12" t="e">
        <f t="shared" si="2"/>
        <v>#DIV/0!</v>
      </c>
      <c r="N17" s="17">
        <f t="shared" si="3"/>
        <v>0</v>
      </c>
      <c r="O17" s="6">
        <f t="shared" si="4"/>
        <v>0</v>
      </c>
      <c r="P17" s="27">
        <f t="shared" si="6"/>
        <v>1048.8722020153298</v>
      </c>
    </row>
    <row r="18" spans="1:16" x14ac:dyDescent="0.3">
      <c r="A18" s="2" t="s">
        <v>16</v>
      </c>
      <c r="B18" s="2" t="s">
        <v>8</v>
      </c>
      <c r="C18" s="11">
        <v>88220</v>
      </c>
      <c r="D18" s="4">
        <v>32169</v>
      </c>
      <c r="E18" s="3">
        <v>0</v>
      </c>
      <c r="G18" s="15">
        <v>0</v>
      </c>
      <c r="H18" s="3">
        <v>475.5</v>
      </c>
      <c r="I18" s="3">
        <v>467.5</v>
      </c>
      <c r="J18" s="20">
        <f t="shared" si="0"/>
        <v>0</v>
      </c>
      <c r="K18" s="5">
        <f t="shared" si="1"/>
        <v>471.5</v>
      </c>
      <c r="L18" s="8">
        <f>K18*C18/1000</f>
        <v>41595.730000000003</v>
      </c>
      <c r="M18" s="12" t="e">
        <f t="shared" si="2"/>
        <v>#DIV/0!</v>
      </c>
      <c r="N18" s="17">
        <f t="shared" si="3"/>
        <v>0</v>
      </c>
      <c r="O18" s="6">
        <f t="shared" si="4"/>
        <v>0</v>
      </c>
      <c r="P18" s="27">
        <f t="shared" si="6"/>
        <v>1048.8722020153298</v>
      </c>
    </row>
    <row r="19" spans="1:16" x14ac:dyDescent="0.3">
      <c r="A19" s="2" t="s">
        <v>17</v>
      </c>
      <c r="B19" s="2" t="s">
        <v>7</v>
      </c>
      <c r="C19" s="11">
        <v>93512</v>
      </c>
      <c r="D19" s="4">
        <v>44420</v>
      </c>
      <c r="E19" s="3">
        <v>32670</v>
      </c>
      <c r="F19" s="13">
        <v>39978</v>
      </c>
      <c r="G19" s="15">
        <v>1306081260</v>
      </c>
      <c r="H19" s="3">
        <v>481.25</v>
      </c>
      <c r="I19" s="3">
        <v>460</v>
      </c>
      <c r="J19" s="20">
        <f t="shared" ref="J19:J82" si="7">G19*1000/10/1000000000</f>
        <v>130.608126</v>
      </c>
      <c r="K19" s="5">
        <f t="shared" ref="K19:K82" si="8">(H19+I19)/2</f>
        <v>470.625</v>
      </c>
      <c r="L19" s="8">
        <f>K19*C19/1000</f>
        <v>44009.084999999999</v>
      </c>
      <c r="M19" s="12">
        <f t="shared" ref="M19:M82" si="9">L19/F19-1</f>
        <v>0.10083258292060626</v>
      </c>
      <c r="N19" s="17">
        <f t="shared" ref="N19:N82" si="10">E19*1000*L19/10/1000000000</f>
        <v>143.77768069499999</v>
      </c>
      <c r="O19" s="6">
        <f t="shared" ref="O19:O82" si="11">N19-J19</f>
        <v>13.169554694999988</v>
      </c>
      <c r="P19" s="27">
        <f t="shared" si="6"/>
        <v>1062.0417567103298</v>
      </c>
    </row>
    <row r="20" spans="1:16" x14ac:dyDescent="0.3">
      <c r="A20" s="2" t="s">
        <v>17</v>
      </c>
      <c r="B20" s="2" t="s">
        <v>8</v>
      </c>
      <c r="C20" s="11">
        <v>93512</v>
      </c>
      <c r="D20" s="4">
        <v>32169</v>
      </c>
      <c r="E20" s="3">
        <v>6600</v>
      </c>
      <c r="F20" s="13">
        <v>36104</v>
      </c>
      <c r="G20" s="15">
        <v>238287500</v>
      </c>
      <c r="H20" s="3">
        <v>481.25</v>
      </c>
      <c r="I20" s="3">
        <v>460</v>
      </c>
      <c r="J20" s="20">
        <f t="shared" si="7"/>
        <v>23.828749999999999</v>
      </c>
      <c r="K20" s="5">
        <f t="shared" si="8"/>
        <v>470.625</v>
      </c>
      <c r="L20" s="8">
        <f>K20*C20/1000</f>
        <v>44009.084999999999</v>
      </c>
      <c r="M20" s="12">
        <f t="shared" si="9"/>
        <v>0.21895316308442281</v>
      </c>
      <c r="N20" s="17">
        <f t="shared" si="10"/>
        <v>29.0459961</v>
      </c>
      <c r="O20" s="6">
        <f t="shared" si="11"/>
        <v>5.2172461000000006</v>
      </c>
      <c r="P20" s="27">
        <f t="shared" si="6"/>
        <v>1067.2590028103298</v>
      </c>
    </row>
    <row r="21" spans="1:16" x14ac:dyDescent="0.3">
      <c r="A21" s="2" t="s">
        <v>18</v>
      </c>
      <c r="B21" s="2" t="s">
        <v>8</v>
      </c>
      <c r="C21" s="11">
        <v>90520</v>
      </c>
      <c r="D21" s="4">
        <v>37661</v>
      </c>
      <c r="E21" s="3">
        <v>10340</v>
      </c>
      <c r="F21" s="13">
        <v>37661</v>
      </c>
      <c r="G21" s="15">
        <v>389414740</v>
      </c>
      <c r="H21" s="3">
        <v>482.5</v>
      </c>
      <c r="I21" s="3">
        <v>460</v>
      </c>
      <c r="J21" s="20">
        <f t="shared" si="7"/>
        <v>38.941473999999999</v>
      </c>
      <c r="K21" s="5">
        <f t="shared" si="8"/>
        <v>471.25</v>
      </c>
      <c r="L21" s="8">
        <f>K21*C21/1000</f>
        <v>42657.55</v>
      </c>
      <c r="M21" s="12">
        <f t="shared" si="9"/>
        <v>0.13267172937521576</v>
      </c>
      <c r="N21" s="17">
        <f t="shared" si="10"/>
        <v>44.107906700000001</v>
      </c>
      <c r="O21" s="6">
        <f t="shared" si="11"/>
        <v>5.1664327000000014</v>
      </c>
      <c r="P21" s="27">
        <f t="shared" si="6"/>
        <v>1072.4254355103299</v>
      </c>
    </row>
    <row r="22" spans="1:16" x14ac:dyDescent="0.3">
      <c r="A22" s="2" t="s">
        <v>18</v>
      </c>
      <c r="B22" s="2" t="s">
        <v>7</v>
      </c>
      <c r="C22" s="11">
        <v>90520</v>
      </c>
      <c r="D22" s="4">
        <v>35980</v>
      </c>
      <c r="E22" s="3">
        <v>61050</v>
      </c>
      <c r="F22" s="13">
        <v>40117</v>
      </c>
      <c r="G22" s="15">
        <v>2449155720</v>
      </c>
      <c r="H22" s="3">
        <v>482.5</v>
      </c>
      <c r="I22" s="3">
        <v>460</v>
      </c>
      <c r="J22" s="20">
        <f t="shared" si="7"/>
        <v>244.915572</v>
      </c>
      <c r="K22" s="5">
        <f t="shared" si="8"/>
        <v>471.25</v>
      </c>
      <c r="L22" s="8">
        <f>K22*C22/1000</f>
        <v>42657.55</v>
      </c>
      <c r="M22" s="12">
        <f t="shared" si="9"/>
        <v>6.3328514096268496E-2</v>
      </c>
      <c r="N22" s="17">
        <f t="shared" si="10"/>
        <v>260.42434274999999</v>
      </c>
      <c r="O22" s="6">
        <f t="shared" si="11"/>
        <v>15.508770749999996</v>
      </c>
      <c r="P22" s="27">
        <f t="shared" si="6"/>
        <v>1087.9342062603298</v>
      </c>
    </row>
    <row r="23" spans="1:16" x14ac:dyDescent="0.3">
      <c r="A23" s="2" t="s">
        <v>19</v>
      </c>
      <c r="B23" s="2" t="s">
        <v>8</v>
      </c>
      <c r="C23" s="11">
        <v>98650</v>
      </c>
      <c r="D23" s="4">
        <v>33895</v>
      </c>
      <c r="E23" s="3">
        <v>11000</v>
      </c>
      <c r="F23" s="13">
        <v>36321</v>
      </c>
      <c r="G23" s="15">
        <v>399527370</v>
      </c>
      <c r="H23" s="3">
        <v>482.71</v>
      </c>
      <c r="I23" s="3">
        <v>450</v>
      </c>
      <c r="J23" s="20">
        <f t="shared" si="7"/>
        <v>39.952736999999999</v>
      </c>
      <c r="K23" s="5">
        <f t="shared" si="8"/>
        <v>466.35500000000002</v>
      </c>
      <c r="L23" s="8">
        <f>K23*C23/1000</f>
        <v>46005.920749999997</v>
      </c>
      <c r="M23" s="12">
        <f t="shared" si="9"/>
        <v>0.26664796536438962</v>
      </c>
      <c r="N23" s="17">
        <f t="shared" si="10"/>
        <v>50.606512825000003</v>
      </c>
      <c r="O23" s="6">
        <f t="shared" si="11"/>
        <v>10.653775825000004</v>
      </c>
      <c r="P23" s="27">
        <f t="shared" si="6"/>
        <v>1098.5879820853297</v>
      </c>
    </row>
    <row r="24" spans="1:16" x14ac:dyDescent="0.3">
      <c r="A24" s="2" t="s">
        <v>19</v>
      </c>
      <c r="B24" s="2" t="s">
        <v>7</v>
      </c>
      <c r="C24" s="11">
        <v>98650</v>
      </c>
      <c r="D24" s="4">
        <v>42967</v>
      </c>
      <c r="E24" s="3">
        <v>24970</v>
      </c>
      <c r="F24" s="13">
        <v>42967</v>
      </c>
      <c r="G24" s="15">
        <v>1072885990</v>
      </c>
      <c r="H24" s="3">
        <v>482.71</v>
      </c>
      <c r="I24" s="3">
        <v>450</v>
      </c>
      <c r="J24" s="20">
        <f t="shared" si="7"/>
        <v>107.288599</v>
      </c>
      <c r="K24" s="5">
        <f t="shared" si="8"/>
        <v>466.35500000000002</v>
      </c>
      <c r="L24" s="8">
        <f>K24*C24/1000</f>
        <v>46005.920749999997</v>
      </c>
      <c r="M24" s="12">
        <f t="shared" si="9"/>
        <v>7.0726854330067201E-2</v>
      </c>
      <c r="N24" s="17">
        <f t="shared" si="10"/>
        <v>114.87678411275</v>
      </c>
      <c r="O24" s="6">
        <f t="shared" si="11"/>
        <v>7.5881851127499971</v>
      </c>
      <c r="P24" s="27">
        <f t="shared" si="6"/>
        <v>1106.1761671980796</v>
      </c>
    </row>
    <row r="25" spans="1:16" x14ac:dyDescent="0.3">
      <c r="A25" s="2" t="s">
        <v>20</v>
      </c>
      <c r="B25" s="2" t="s">
        <v>8</v>
      </c>
      <c r="C25" s="11">
        <v>79966</v>
      </c>
      <c r="D25" s="4">
        <v>37030</v>
      </c>
      <c r="E25" s="3">
        <v>15510</v>
      </c>
      <c r="F25" s="13">
        <v>37037</v>
      </c>
      <c r="G25" s="15">
        <v>574445080</v>
      </c>
      <c r="H25" s="3">
        <v>479.5</v>
      </c>
      <c r="I25" s="3">
        <v>450</v>
      </c>
      <c r="J25" s="20">
        <f t="shared" si="7"/>
        <v>57.444507999999999</v>
      </c>
      <c r="K25" s="5">
        <f t="shared" si="8"/>
        <v>464.75</v>
      </c>
      <c r="L25" s="8">
        <f>K25*C25/1000</f>
        <v>37164.198499999999</v>
      </c>
      <c r="M25" s="12">
        <f t="shared" si="9"/>
        <v>3.4343629343629445E-3</v>
      </c>
      <c r="N25" s="17">
        <f t="shared" si="10"/>
        <v>57.641671873500002</v>
      </c>
      <c r="O25" s="6">
        <f t="shared" si="11"/>
        <v>0.19716387350000275</v>
      </c>
      <c r="P25" s="27">
        <f t="shared" si="6"/>
        <v>1106.3733310715795</v>
      </c>
    </row>
    <row r="26" spans="1:16" x14ac:dyDescent="0.3">
      <c r="A26" s="2" t="s">
        <v>20</v>
      </c>
      <c r="B26" s="2" t="s">
        <v>7</v>
      </c>
      <c r="C26" s="11">
        <v>79966</v>
      </c>
      <c r="D26" s="4">
        <v>38670</v>
      </c>
      <c r="E26" s="3">
        <v>41030</v>
      </c>
      <c r="F26" s="13">
        <v>42181</v>
      </c>
      <c r="G26" s="15">
        <v>1730674440</v>
      </c>
      <c r="H26" s="3">
        <v>479.5</v>
      </c>
      <c r="I26" s="3">
        <v>450</v>
      </c>
      <c r="J26" s="20">
        <f t="shared" si="7"/>
        <v>173.06744399999999</v>
      </c>
      <c r="K26" s="5">
        <f t="shared" si="8"/>
        <v>464.75</v>
      </c>
      <c r="L26" s="8">
        <f>K26*C26/1000</f>
        <v>37164.198499999999</v>
      </c>
      <c r="M26" s="12">
        <f t="shared" si="9"/>
        <v>-0.118935101111875</v>
      </c>
      <c r="N26" s="17">
        <f t="shared" si="10"/>
        <v>152.4847064455</v>
      </c>
      <c r="O26" s="6">
        <f t="shared" si="11"/>
        <v>-20.5827375545</v>
      </c>
      <c r="P26" s="27">
        <f t="shared" si="6"/>
        <v>1085.7905935170795</v>
      </c>
    </row>
    <row r="27" spans="1:16" x14ac:dyDescent="0.3">
      <c r="A27" s="2" t="s">
        <v>21</v>
      </c>
      <c r="B27" s="2" t="s">
        <v>7</v>
      </c>
      <c r="C27" s="11">
        <v>85464.5</v>
      </c>
      <c r="D27" s="4">
        <v>41311</v>
      </c>
      <c r="E27" s="3">
        <v>82500</v>
      </c>
      <c r="F27" s="13">
        <v>42397</v>
      </c>
      <c r="G27" s="15">
        <v>3497755910</v>
      </c>
      <c r="H27" s="3">
        <v>480.33</v>
      </c>
      <c r="I27" s="3">
        <v>450</v>
      </c>
      <c r="J27" s="20">
        <f t="shared" si="7"/>
        <v>349.77559100000002</v>
      </c>
      <c r="K27" s="5">
        <f t="shared" si="8"/>
        <v>465.16499999999996</v>
      </c>
      <c r="L27" s="8">
        <f>K27*C27/1000</f>
        <v>39755.094142499998</v>
      </c>
      <c r="M27" s="12">
        <f t="shared" si="9"/>
        <v>-6.2313509387456723E-2</v>
      </c>
      <c r="N27" s="17">
        <f t="shared" si="10"/>
        <v>327.97952667562498</v>
      </c>
      <c r="O27" s="6">
        <f t="shared" si="11"/>
        <v>-21.796064324375038</v>
      </c>
      <c r="P27" s="27">
        <f t="shared" si="6"/>
        <v>1063.9945291927045</v>
      </c>
    </row>
    <row r="28" spans="1:16" x14ac:dyDescent="0.3">
      <c r="A28" s="2" t="s">
        <v>21</v>
      </c>
      <c r="B28" s="2" t="s">
        <v>8</v>
      </c>
      <c r="C28" s="11">
        <v>85464.5</v>
      </c>
      <c r="D28" s="4">
        <v>36781</v>
      </c>
      <c r="E28" s="3">
        <v>17050</v>
      </c>
      <c r="F28" s="13">
        <v>36781</v>
      </c>
      <c r="G28" s="15">
        <v>627116050</v>
      </c>
      <c r="H28" s="3">
        <v>480.33</v>
      </c>
      <c r="I28" s="3">
        <v>450</v>
      </c>
      <c r="J28" s="20">
        <f t="shared" si="7"/>
        <v>62.711604999999999</v>
      </c>
      <c r="K28" s="5">
        <f t="shared" si="8"/>
        <v>465.16499999999996</v>
      </c>
      <c r="L28" s="8">
        <f>K28*C28/1000</f>
        <v>39755.094142499998</v>
      </c>
      <c r="M28" s="12">
        <f t="shared" si="9"/>
        <v>8.0859523735080652E-2</v>
      </c>
      <c r="N28" s="17">
        <f t="shared" si="10"/>
        <v>67.782435512962508</v>
      </c>
      <c r="O28" s="6">
        <f t="shared" si="11"/>
        <v>5.0708305129625089</v>
      </c>
      <c r="P28" s="27">
        <f t="shared" si="6"/>
        <v>1069.0653597056669</v>
      </c>
    </row>
    <row r="29" spans="1:16" x14ac:dyDescent="0.3">
      <c r="A29" s="2" t="s">
        <v>22</v>
      </c>
      <c r="B29" s="2" t="s">
        <v>8</v>
      </c>
      <c r="C29" s="11">
        <v>79971</v>
      </c>
      <c r="D29" s="4">
        <v>33103</v>
      </c>
      <c r="E29" s="3">
        <v>15510</v>
      </c>
      <c r="F29" s="13">
        <v>38658</v>
      </c>
      <c r="G29" s="15">
        <v>599586020</v>
      </c>
      <c r="H29" s="3">
        <v>487</v>
      </c>
      <c r="I29" s="3">
        <v>455</v>
      </c>
      <c r="J29" s="20">
        <f t="shared" si="7"/>
        <v>59.958601999999999</v>
      </c>
      <c r="K29" s="5">
        <f t="shared" si="8"/>
        <v>471</v>
      </c>
      <c r="L29" s="8">
        <f>K29*C29/1000</f>
        <v>37666.341</v>
      </c>
      <c r="M29" s="12">
        <f t="shared" si="9"/>
        <v>-2.565210305758181E-2</v>
      </c>
      <c r="N29" s="17">
        <f t="shared" si="10"/>
        <v>58.420494890999997</v>
      </c>
      <c r="O29" s="6">
        <f t="shared" si="11"/>
        <v>-1.538107109000002</v>
      </c>
      <c r="P29" s="27">
        <f t="shared" si="6"/>
        <v>1067.5272525966668</v>
      </c>
    </row>
    <row r="30" spans="1:16" x14ac:dyDescent="0.3">
      <c r="A30" s="2" t="s">
        <v>22</v>
      </c>
      <c r="B30" s="2" t="s">
        <v>7</v>
      </c>
      <c r="C30" s="11">
        <v>79971</v>
      </c>
      <c r="D30" s="4">
        <v>41916</v>
      </c>
      <c r="E30" s="3">
        <v>61050</v>
      </c>
      <c r="F30" s="13">
        <v>42977</v>
      </c>
      <c r="G30" s="15">
        <v>2623760370</v>
      </c>
      <c r="H30" s="3">
        <v>487</v>
      </c>
      <c r="I30" s="3">
        <v>455</v>
      </c>
      <c r="J30" s="20">
        <f t="shared" si="7"/>
        <v>262.376037</v>
      </c>
      <c r="K30" s="5">
        <f t="shared" si="8"/>
        <v>471</v>
      </c>
      <c r="L30" s="8">
        <f>K30*C30/1000</f>
        <v>37666.341</v>
      </c>
      <c r="M30" s="12">
        <f t="shared" si="9"/>
        <v>-0.12356979314517069</v>
      </c>
      <c r="N30" s="17">
        <f t="shared" si="10"/>
        <v>229.95301180499999</v>
      </c>
      <c r="O30" s="6">
        <f t="shared" si="11"/>
        <v>-32.423025195000008</v>
      </c>
      <c r="P30" s="27">
        <f t="shared" si="6"/>
        <v>1035.1042274016668</v>
      </c>
    </row>
    <row r="31" spans="1:16" x14ac:dyDescent="0.3">
      <c r="A31" s="2" t="s">
        <v>23</v>
      </c>
      <c r="B31" s="2" t="s">
        <v>8</v>
      </c>
      <c r="C31" s="11">
        <v>103200</v>
      </c>
      <c r="D31" s="4">
        <v>37199</v>
      </c>
      <c r="E31" s="3">
        <v>25520</v>
      </c>
      <c r="F31" s="13">
        <v>41164</v>
      </c>
      <c r="G31" s="15">
        <v>1050515070</v>
      </c>
      <c r="H31" s="3">
        <v>497.4</v>
      </c>
      <c r="I31" s="3">
        <v>470</v>
      </c>
      <c r="J31" s="20">
        <f t="shared" si="7"/>
        <v>105.051507</v>
      </c>
      <c r="K31" s="5">
        <f t="shared" si="8"/>
        <v>483.7</v>
      </c>
      <c r="L31" s="8">
        <f>K31*C31/1000</f>
        <v>49917.84</v>
      </c>
      <c r="M31" s="12">
        <f t="shared" si="9"/>
        <v>0.21265766203478753</v>
      </c>
      <c r="N31" s="17">
        <f t="shared" si="10"/>
        <v>127.39032768</v>
      </c>
      <c r="O31" s="6">
        <f t="shared" si="11"/>
        <v>22.338820679999998</v>
      </c>
      <c r="P31" s="27">
        <f t="shared" si="6"/>
        <v>1057.4430480816668</v>
      </c>
    </row>
    <row r="32" spans="1:16" x14ac:dyDescent="0.3">
      <c r="A32" s="2" t="s">
        <v>23</v>
      </c>
      <c r="B32" s="2" t="s">
        <v>7</v>
      </c>
      <c r="C32" s="11">
        <v>103200</v>
      </c>
      <c r="D32" s="4">
        <v>42631</v>
      </c>
      <c r="E32" s="3">
        <v>81070</v>
      </c>
      <c r="F32" s="13">
        <v>44897</v>
      </c>
      <c r="G32" s="15">
        <v>3639778670</v>
      </c>
      <c r="H32" s="3">
        <v>497.4</v>
      </c>
      <c r="I32" s="3">
        <v>470</v>
      </c>
      <c r="J32" s="20">
        <f t="shared" si="7"/>
        <v>363.977867</v>
      </c>
      <c r="K32" s="5">
        <f t="shared" si="8"/>
        <v>483.7</v>
      </c>
      <c r="L32" s="8">
        <f>K32*C32/1000</f>
        <v>49917.84</v>
      </c>
      <c r="M32" s="12">
        <f t="shared" si="9"/>
        <v>0.11183018909949438</v>
      </c>
      <c r="N32" s="17">
        <f t="shared" si="10"/>
        <v>404.68392887999994</v>
      </c>
      <c r="O32" s="6">
        <f t="shared" si="11"/>
        <v>40.706061879999936</v>
      </c>
      <c r="P32" s="27">
        <f t="shared" si="6"/>
        <v>1098.1491099616667</v>
      </c>
    </row>
    <row r="33" spans="1:16" x14ac:dyDescent="0.3">
      <c r="A33" s="2" t="s">
        <v>24</v>
      </c>
      <c r="B33" s="2" t="s">
        <v>7</v>
      </c>
      <c r="C33" s="11">
        <v>85858</v>
      </c>
      <c r="D33" s="4">
        <v>43113</v>
      </c>
      <c r="E33" s="3">
        <v>81070</v>
      </c>
      <c r="F33" s="13">
        <v>46131</v>
      </c>
      <c r="G33" s="15">
        <v>3739867450</v>
      </c>
      <c r="H33" s="3">
        <v>512.5</v>
      </c>
      <c r="I33" s="3">
        <v>525</v>
      </c>
      <c r="J33" s="20">
        <f t="shared" si="7"/>
        <v>373.98674499999998</v>
      </c>
      <c r="K33" s="5">
        <f t="shared" si="8"/>
        <v>518.75</v>
      </c>
      <c r="L33" s="8">
        <f>K33*C33/1000</f>
        <v>44538.837500000001</v>
      </c>
      <c r="M33" s="12">
        <f t="shared" si="9"/>
        <v>-3.4513938566256952E-2</v>
      </c>
      <c r="N33" s="17">
        <f t="shared" si="10"/>
        <v>361.07635561249998</v>
      </c>
      <c r="O33" s="6">
        <f t="shared" si="11"/>
        <v>-12.910389387500004</v>
      </c>
      <c r="P33" s="27">
        <f t="shared" si="6"/>
        <v>1085.2387205741666</v>
      </c>
    </row>
    <row r="34" spans="1:16" x14ac:dyDescent="0.3">
      <c r="A34" s="2" t="s">
        <v>24</v>
      </c>
      <c r="B34" s="2" t="s">
        <v>8</v>
      </c>
      <c r="C34" s="11">
        <v>85858</v>
      </c>
      <c r="D34" s="4">
        <v>38410</v>
      </c>
      <c r="E34" s="3">
        <v>25520</v>
      </c>
      <c r="F34" s="13">
        <v>42558</v>
      </c>
      <c r="G34" s="15">
        <v>1086072020</v>
      </c>
      <c r="H34" s="3">
        <v>512.5</v>
      </c>
      <c r="I34" s="3">
        <v>525</v>
      </c>
      <c r="J34" s="20">
        <f t="shared" si="7"/>
        <v>108.607202</v>
      </c>
      <c r="K34" s="5">
        <f t="shared" si="8"/>
        <v>518.75</v>
      </c>
      <c r="L34" s="8">
        <f>K34*C34/1000</f>
        <v>44538.837500000001</v>
      </c>
      <c r="M34" s="12">
        <f t="shared" si="9"/>
        <v>4.6544421730344565E-2</v>
      </c>
      <c r="N34" s="17">
        <f t="shared" si="10"/>
        <v>113.66311330000001</v>
      </c>
      <c r="O34" s="6">
        <f t="shared" si="11"/>
        <v>5.0559113000000053</v>
      </c>
      <c r="P34" s="27">
        <f t="shared" si="6"/>
        <v>1090.2946318741665</v>
      </c>
    </row>
    <row r="35" spans="1:16" x14ac:dyDescent="0.3">
      <c r="A35" s="2" t="s">
        <v>25</v>
      </c>
      <c r="B35" s="2" t="s">
        <v>8</v>
      </c>
      <c r="C35" s="11">
        <v>87308</v>
      </c>
      <c r="D35" s="4">
        <v>39790</v>
      </c>
      <c r="E35" s="3">
        <v>30580</v>
      </c>
      <c r="F35" s="13">
        <v>45298</v>
      </c>
      <c r="G35" s="15">
        <v>1385207890</v>
      </c>
      <c r="H35" s="3">
        <v>522.91999999999996</v>
      </c>
      <c r="I35" s="3">
        <v>525</v>
      </c>
      <c r="J35" s="20">
        <f t="shared" si="7"/>
        <v>138.52078900000001</v>
      </c>
      <c r="K35" s="5">
        <f t="shared" si="8"/>
        <v>523.96</v>
      </c>
      <c r="L35" s="8">
        <f>K35*C35/1000</f>
        <v>45745.899680000002</v>
      </c>
      <c r="M35" s="12">
        <f t="shared" si="9"/>
        <v>9.8878467040488527E-3</v>
      </c>
      <c r="N35" s="17">
        <f t="shared" si="10"/>
        <v>139.89096122143999</v>
      </c>
      <c r="O35" s="6">
        <f t="shared" si="11"/>
        <v>1.3701722214399865</v>
      </c>
      <c r="P35" s="27">
        <f t="shared" si="6"/>
        <v>1091.6648040956065</v>
      </c>
    </row>
    <row r="36" spans="1:16" x14ac:dyDescent="0.3">
      <c r="A36" s="2" t="s">
        <v>25</v>
      </c>
      <c r="B36" s="2" t="s">
        <v>7</v>
      </c>
      <c r="C36" s="11">
        <v>87308</v>
      </c>
      <c r="D36" s="4">
        <v>44101</v>
      </c>
      <c r="E36" s="3">
        <v>91080</v>
      </c>
      <c r="F36" s="13">
        <v>47725</v>
      </c>
      <c r="G36" s="15">
        <v>4346750760</v>
      </c>
      <c r="H36" s="3">
        <v>522.91999999999996</v>
      </c>
      <c r="I36" s="3">
        <v>525</v>
      </c>
      <c r="J36" s="20">
        <f t="shared" si="7"/>
        <v>434.67507599999999</v>
      </c>
      <c r="K36" s="5">
        <f t="shared" si="8"/>
        <v>523.96</v>
      </c>
      <c r="L36" s="8">
        <f>K36*C36/1000</f>
        <v>45745.899680000002</v>
      </c>
      <c r="M36" s="12">
        <f t="shared" si="9"/>
        <v>-4.1468838554216791E-2</v>
      </c>
      <c r="N36" s="17">
        <f t="shared" si="10"/>
        <v>416.65365428544004</v>
      </c>
      <c r="O36" s="6">
        <f t="shared" si="11"/>
        <v>-18.021421714559949</v>
      </c>
      <c r="P36" s="27">
        <f t="shared" si="6"/>
        <v>1073.6433823810466</v>
      </c>
    </row>
    <row r="37" spans="1:16" x14ac:dyDescent="0.3">
      <c r="A37" s="2" t="s">
        <v>26</v>
      </c>
      <c r="B37" s="2" t="s">
        <v>7</v>
      </c>
      <c r="C37" s="11">
        <v>89461</v>
      </c>
      <c r="D37" s="4">
        <v>45433</v>
      </c>
      <c r="E37" s="3">
        <v>77770</v>
      </c>
      <c r="F37" s="13">
        <v>48725</v>
      </c>
      <c r="G37" s="15">
        <v>3789339070</v>
      </c>
      <c r="H37" s="3">
        <v>528</v>
      </c>
      <c r="I37" s="3">
        <v>512.5</v>
      </c>
      <c r="J37" s="20">
        <f t="shared" si="7"/>
        <v>378.93390699999998</v>
      </c>
      <c r="K37" s="5">
        <f t="shared" si="8"/>
        <v>520.25</v>
      </c>
      <c r="L37" s="8">
        <f>K37*C37/1000</f>
        <v>46542.085249999996</v>
      </c>
      <c r="M37" s="12">
        <f t="shared" si="9"/>
        <v>-4.4800713186249452E-2</v>
      </c>
      <c r="N37" s="17">
        <f t="shared" si="10"/>
        <v>361.95779698924991</v>
      </c>
      <c r="O37" s="6">
        <f t="shared" si="11"/>
        <v>-16.976110010750062</v>
      </c>
      <c r="P37" s="27">
        <f t="shared" si="6"/>
        <v>1056.6672723702966</v>
      </c>
    </row>
    <row r="38" spans="1:16" x14ac:dyDescent="0.3">
      <c r="A38" s="2" t="s">
        <v>26</v>
      </c>
      <c r="B38" s="2" t="s">
        <v>8</v>
      </c>
      <c r="C38" s="11">
        <v>89461</v>
      </c>
      <c r="D38" s="4">
        <v>41920</v>
      </c>
      <c r="E38" s="3">
        <v>24420</v>
      </c>
      <c r="F38" s="13">
        <v>47094</v>
      </c>
      <c r="G38" s="15">
        <v>1150030310</v>
      </c>
      <c r="H38" s="3">
        <v>528</v>
      </c>
      <c r="I38" s="3">
        <v>512.5</v>
      </c>
      <c r="J38" s="20">
        <f t="shared" si="7"/>
        <v>115.00303099999999</v>
      </c>
      <c r="K38" s="5">
        <f t="shared" si="8"/>
        <v>520.25</v>
      </c>
      <c r="L38" s="8">
        <f>K38*C38/1000</f>
        <v>46542.085249999996</v>
      </c>
      <c r="M38" s="12">
        <f t="shared" si="9"/>
        <v>-1.1719428164946755E-2</v>
      </c>
      <c r="N38" s="17">
        <f t="shared" si="10"/>
        <v>113.65577218049999</v>
      </c>
      <c r="O38" s="6">
        <f t="shared" si="11"/>
        <v>-1.3472588194999986</v>
      </c>
      <c r="P38" s="27">
        <f t="shared" si="6"/>
        <v>1055.3200135507966</v>
      </c>
    </row>
    <row r="39" spans="1:16" x14ac:dyDescent="0.3">
      <c r="A39" s="2" t="s">
        <v>27</v>
      </c>
      <c r="B39" s="2" t="s">
        <v>8</v>
      </c>
      <c r="C39" s="11">
        <v>92852.25</v>
      </c>
      <c r="D39" s="4">
        <v>36771</v>
      </c>
      <c r="E39" s="3">
        <v>30580</v>
      </c>
      <c r="F39" s="13">
        <v>52257</v>
      </c>
      <c r="G39" s="15">
        <v>1598003770</v>
      </c>
      <c r="H39" s="3">
        <v>533.75</v>
      </c>
      <c r="I39" s="3">
        <v>507.5</v>
      </c>
      <c r="J39" s="20">
        <f t="shared" si="7"/>
        <v>159.800377</v>
      </c>
      <c r="K39" s="5">
        <f t="shared" si="8"/>
        <v>520.625</v>
      </c>
      <c r="L39" s="8">
        <f>K39*C39/1000</f>
        <v>48341.202656250003</v>
      </c>
      <c r="M39" s="12">
        <f t="shared" si="9"/>
        <v>-7.4933450901314647E-2</v>
      </c>
      <c r="N39" s="17">
        <f t="shared" si="10"/>
        <v>147.82739772281249</v>
      </c>
      <c r="O39" s="6">
        <f t="shared" si="11"/>
        <v>-11.972979277187505</v>
      </c>
      <c r="P39" s="27">
        <f t="shared" si="6"/>
        <v>1043.3470342736091</v>
      </c>
    </row>
    <row r="40" spans="1:16" x14ac:dyDescent="0.3">
      <c r="A40" s="2" t="s">
        <v>27</v>
      </c>
      <c r="B40" s="2" t="s">
        <v>7</v>
      </c>
      <c r="C40" s="11">
        <v>92852.25</v>
      </c>
      <c r="D40" s="4">
        <v>36771</v>
      </c>
      <c r="E40" s="3">
        <v>92180</v>
      </c>
      <c r="F40" s="13">
        <v>51687</v>
      </c>
      <c r="G40" s="15">
        <v>4764528120</v>
      </c>
      <c r="H40" s="3">
        <v>533.75</v>
      </c>
      <c r="I40" s="3">
        <v>507.5</v>
      </c>
      <c r="J40" s="20">
        <f t="shared" si="7"/>
        <v>476.45281199999999</v>
      </c>
      <c r="K40" s="5">
        <f t="shared" si="8"/>
        <v>520.625</v>
      </c>
      <c r="L40" s="8">
        <f>K40*C40/1000</f>
        <v>48341.202656250003</v>
      </c>
      <c r="M40" s="12">
        <f t="shared" si="9"/>
        <v>-6.4731892811538572E-2</v>
      </c>
      <c r="N40" s="17">
        <f t="shared" si="10"/>
        <v>445.60920608531251</v>
      </c>
      <c r="O40" s="6">
        <f t="shared" si="11"/>
        <v>-30.843605914687487</v>
      </c>
      <c r="P40" s="27">
        <f t="shared" si="6"/>
        <v>1012.5034283589216</v>
      </c>
    </row>
    <row r="41" spans="1:16" x14ac:dyDescent="0.3">
      <c r="A41" s="2" t="s">
        <v>28</v>
      </c>
      <c r="B41" s="2" t="s">
        <v>7</v>
      </c>
      <c r="C41" s="11">
        <v>92996</v>
      </c>
      <c r="D41" s="4">
        <v>36218</v>
      </c>
      <c r="E41" s="3">
        <v>0</v>
      </c>
      <c r="G41" s="15">
        <v>0</v>
      </c>
      <c r="H41" s="3">
        <v>531.73</v>
      </c>
      <c r="I41" s="3">
        <v>490</v>
      </c>
      <c r="J41" s="20">
        <f t="shared" si="7"/>
        <v>0</v>
      </c>
      <c r="K41" s="5">
        <f t="shared" si="8"/>
        <v>510.86500000000001</v>
      </c>
      <c r="L41" s="8">
        <f>K41*C41/1000</f>
        <v>47508.401539999999</v>
      </c>
      <c r="M41" s="12" t="e">
        <f t="shared" si="9"/>
        <v>#DIV/0!</v>
      </c>
      <c r="N41" s="17">
        <f t="shared" si="10"/>
        <v>0</v>
      </c>
      <c r="O41" s="6">
        <f t="shared" si="11"/>
        <v>0</v>
      </c>
      <c r="P41" s="27">
        <f t="shared" si="6"/>
        <v>1012.5034283589216</v>
      </c>
    </row>
    <row r="42" spans="1:16" x14ac:dyDescent="0.3">
      <c r="A42" s="2" t="s">
        <v>28</v>
      </c>
      <c r="B42" s="2" t="s">
        <v>8</v>
      </c>
      <c r="C42" s="11">
        <v>92996</v>
      </c>
      <c r="D42" s="4">
        <v>36218</v>
      </c>
      <c r="E42" s="3">
        <v>0</v>
      </c>
      <c r="G42" s="15">
        <v>0</v>
      </c>
      <c r="H42" s="3">
        <v>531.73</v>
      </c>
      <c r="I42" s="3">
        <v>490</v>
      </c>
      <c r="J42" s="20">
        <f t="shared" si="7"/>
        <v>0</v>
      </c>
      <c r="K42" s="5">
        <f t="shared" si="8"/>
        <v>510.86500000000001</v>
      </c>
      <c r="L42" s="8">
        <f>K42*C42/1000</f>
        <v>47508.401539999999</v>
      </c>
      <c r="M42" s="12" t="e">
        <f t="shared" si="9"/>
        <v>#DIV/0!</v>
      </c>
      <c r="N42" s="17">
        <f t="shared" si="10"/>
        <v>0</v>
      </c>
      <c r="O42" s="6">
        <f t="shared" si="11"/>
        <v>0</v>
      </c>
      <c r="P42" s="27">
        <f t="shared" si="6"/>
        <v>1012.5034283589216</v>
      </c>
    </row>
    <row r="43" spans="1:16" x14ac:dyDescent="0.3">
      <c r="A43" s="2" t="s">
        <v>29</v>
      </c>
      <c r="B43" s="2" t="s">
        <v>8</v>
      </c>
      <c r="C43" s="11">
        <v>92824</v>
      </c>
      <c r="D43" s="4">
        <v>37551</v>
      </c>
      <c r="E43" s="3">
        <v>0</v>
      </c>
      <c r="G43" s="15">
        <v>0</v>
      </c>
      <c r="H43" s="3">
        <v>526.03</v>
      </c>
      <c r="I43" s="3">
        <v>482.5</v>
      </c>
      <c r="J43" s="20">
        <f t="shared" si="7"/>
        <v>0</v>
      </c>
      <c r="K43" s="5">
        <f t="shared" si="8"/>
        <v>504.26499999999999</v>
      </c>
      <c r="L43" s="8">
        <f>K43*C43/1000</f>
        <v>46807.894359999998</v>
      </c>
      <c r="M43" s="12" t="e">
        <f t="shared" si="9"/>
        <v>#DIV/0!</v>
      </c>
      <c r="N43" s="17">
        <f t="shared" si="10"/>
        <v>0</v>
      </c>
      <c r="O43" s="6">
        <f t="shared" si="11"/>
        <v>0</v>
      </c>
      <c r="P43" s="27">
        <f t="shared" si="6"/>
        <v>1012.5034283589216</v>
      </c>
    </row>
    <row r="44" spans="1:16" x14ac:dyDescent="0.3">
      <c r="A44" s="2" t="s">
        <v>29</v>
      </c>
      <c r="B44" s="2" t="s">
        <v>7</v>
      </c>
      <c r="C44" s="11">
        <v>92824</v>
      </c>
      <c r="D44" s="4">
        <v>37551</v>
      </c>
      <c r="E44" s="3">
        <v>0</v>
      </c>
      <c r="G44" s="15">
        <v>0</v>
      </c>
      <c r="H44" s="3">
        <v>526.03</v>
      </c>
      <c r="I44" s="3">
        <v>482.5</v>
      </c>
      <c r="J44" s="20">
        <f t="shared" si="7"/>
        <v>0</v>
      </c>
      <c r="K44" s="5">
        <f t="shared" si="8"/>
        <v>504.26499999999999</v>
      </c>
      <c r="L44" s="8">
        <f>K44*C44/1000</f>
        <v>46807.894359999998</v>
      </c>
      <c r="M44" s="12" t="e">
        <f t="shared" si="9"/>
        <v>#DIV/0!</v>
      </c>
      <c r="N44" s="17">
        <f t="shared" si="10"/>
        <v>0</v>
      </c>
      <c r="O44" s="6">
        <f t="shared" si="11"/>
        <v>0</v>
      </c>
      <c r="P44" s="27">
        <f t="shared" si="6"/>
        <v>1012.5034283589216</v>
      </c>
    </row>
    <row r="45" spans="1:16" x14ac:dyDescent="0.3">
      <c r="A45" s="2" t="s">
        <v>30</v>
      </c>
      <c r="B45" s="2" t="s">
        <v>7</v>
      </c>
      <c r="C45" s="11">
        <v>98666</v>
      </c>
      <c r="D45" s="4">
        <v>45960</v>
      </c>
      <c r="E45" s="3">
        <v>170170</v>
      </c>
      <c r="F45" s="13">
        <v>56950</v>
      </c>
      <c r="G45" s="15">
        <v>9691204710</v>
      </c>
      <c r="H45" s="3">
        <v>527.5</v>
      </c>
      <c r="I45" s="3">
        <v>472.5</v>
      </c>
      <c r="J45" s="20">
        <f t="shared" si="7"/>
        <v>969.12047099999995</v>
      </c>
      <c r="K45" s="5">
        <f t="shared" si="8"/>
        <v>500</v>
      </c>
      <c r="L45" s="8">
        <f>K45*C45/1000</f>
        <v>49333</v>
      </c>
      <c r="M45" s="12">
        <f t="shared" si="9"/>
        <v>-0.13374890254609306</v>
      </c>
      <c r="N45" s="17">
        <f t="shared" si="10"/>
        <v>839.49966099999995</v>
      </c>
      <c r="O45" s="6">
        <f t="shared" si="11"/>
        <v>-129.62081000000001</v>
      </c>
      <c r="P45" s="27">
        <f t="shared" si="6"/>
        <v>882.8826183589216</v>
      </c>
    </row>
    <row r="46" spans="1:16" x14ac:dyDescent="0.3">
      <c r="A46" s="2" t="s">
        <v>30</v>
      </c>
      <c r="B46" s="2" t="s">
        <v>8</v>
      </c>
      <c r="C46" s="11">
        <v>98666</v>
      </c>
      <c r="D46" s="4">
        <v>45960</v>
      </c>
      <c r="E46" s="3">
        <v>61050</v>
      </c>
      <c r="F46" s="13">
        <v>58906</v>
      </c>
      <c r="G46" s="15">
        <v>3596216250</v>
      </c>
      <c r="H46" s="3">
        <v>527.5</v>
      </c>
      <c r="I46" s="3">
        <v>472.5</v>
      </c>
      <c r="J46" s="20">
        <f t="shared" si="7"/>
        <v>359.62162499999999</v>
      </c>
      <c r="K46" s="5">
        <f t="shared" si="8"/>
        <v>500</v>
      </c>
      <c r="L46" s="8">
        <f>K46*C46/1000</f>
        <v>49333</v>
      </c>
      <c r="M46" s="12">
        <f t="shared" si="9"/>
        <v>-0.1625131565545106</v>
      </c>
      <c r="N46" s="17">
        <f t="shared" si="10"/>
        <v>301.17796499999997</v>
      </c>
      <c r="O46" s="6">
        <f t="shared" si="11"/>
        <v>-58.443660000000023</v>
      </c>
      <c r="P46" s="27">
        <f t="shared" si="6"/>
        <v>824.43895835892158</v>
      </c>
    </row>
    <row r="47" spans="1:16" x14ac:dyDescent="0.3">
      <c r="A47" s="2" t="s">
        <v>31</v>
      </c>
      <c r="B47" s="2" t="s">
        <v>8</v>
      </c>
      <c r="C47" s="11">
        <v>106317</v>
      </c>
      <c r="D47" s="4">
        <v>48933</v>
      </c>
      <c r="E47" s="3">
        <v>16830</v>
      </c>
      <c r="F47" s="13">
        <v>56439</v>
      </c>
      <c r="G47" s="15">
        <v>949868150</v>
      </c>
      <c r="H47" s="3">
        <v>513.25</v>
      </c>
      <c r="I47" s="3">
        <v>470</v>
      </c>
      <c r="J47" s="20">
        <f t="shared" si="7"/>
        <v>94.986815000000007</v>
      </c>
      <c r="K47" s="5">
        <f t="shared" si="8"/>
        <v>491.625</v>
      </c>
      <c r="L47" s="8">
        <f>K47*C47/1000</f>
        <v>52268.095125</v>
      </c>
      <c r="M47" s="12">
        <f t="shared" si="9"/>
        <v>-7.3901112262797053E-2</v>
      </c>
      <c r="N47" s="17">
        <f t="shared" si="10"/>
        <v>87.967204095374996</v>
      </c>
      <c r="O47" s="6">
        <f t="shared" si="11"/>
        <v>-7.0196109046250115</v>
      </c>
      <c r="P47" s="27">
        <f t="shared" si="6"/>
        <v>817.4193474542966</v>
      </c>
    </row>
    <row r="48" spans="1:16" x14ac:dyDescent="0.3">
      <c r="A48" s="2" t="s">
        <v>31</v>
      </c>
      <c r="B48" s="2" t="s">
        <v>7</v>
      </c>
      <c r="C48" s="11">
        <v>106317</v>
      </c>
      <c r="D48" s="4">
        <v>48933</v>
      </c>
      <c r="E48" s="3">
        <v>74910</v>
      </c>
      <c r="F48" s="13">
        <v>55535</v>
      </c>
      <c r="G48" s="15">
        <v>4160159740</v>
      </c>
      <c r="H48" s="3">
        <v>513.25</v>
      </c>
      <c r="I48" s="3">
        <v>470</v>
      </c>
      <c r="J48" s="20">
        <f t="shared" si="7"/>
        <v>416.01597400000003</v>
      </c>
      <c r="K48" s="5">
        <f t="shared" si="8"/>
        <v>491.625</v>
      </c>
      <c r="L48" s="8">
        <f>K48*C48/1000</f>
        <v>52268.095125</v>
      </c>
      <c r="M48" s="12">
        <f t="shared" si="9"/>
        <v>-5.8826053389754218E-2</v>
      </c>
      <c r="N48" s="17">
        <f t="shared" si="10"/>
        <v>391.54030058137499</v>
      </c>
      <c r="O48" s="6">
        <f t="shared" si="11"/>
        <v>-24.475673418625036</v>
      </c>
      <c r="P48" s="27">
        <f t="shared" si="6"/>
        <v>792.94367403567162</v>
      </c>
    </row>
    <row r="49" spans="1:16" x14ac:dyDescent="0.3">
      <c r="A49" s="2" t="s">
        <v>32</v>
      </c>
      <c r="B49" s="2" t="s">
        <v>7</v>
      </c>
      <c r="C49" s="11">
        <v>107560</v>
      </c>
      <c r="D49" s="4">
        <v>43171</v>
      </c>
      <c r="E49" s="3">
        <v>121990</v>
      </c>
      <c r="F49" s="13">
        <v>54456</v>
      </c>
      <c r="G49" s="15">
        <v>6643144860</v>
      </c>
      <c r="H49" s="3">
        <v>500.94</v>
      </c>
      <c r="I49" s="3">
        <v>482.5</v>
      </c>
      <c r="J49" s="20">
        <f t="shared" si="7"/>
        <v>664.31448599999999</v>
      </c>
      <c r="K49" s="5">
        <f t="shared" si="8"/>
        <v>491.72</v>
      </c>
      <c r="L49" s="8">
        <f>K49*C49/1000</f>
        <v>52889.403200000001</v>
      </c>
      <c r="M49" s="12">
        <f t="shared" si="9"/>
        <v>-2.8768121051858331E-2</v>
      </c>
      <c r="N49" s="17">
        <f t="shared" si="10"/>
        <v>645.19782963680007</v>
      </c>
      <c r="O49" s="6">
        <f t="shared" si="11"/>
        <v>-19.116656363199922</v>
      </c>
      <c r="P49" s="27">
        <f t="shared" si="6"/>
        <v>773.8270176724717</v>
      </c>
    </row>
    <row r="50" spans="1:16" x14ac:dyDescent="0.3">
      <c r="A50" s="2" t="s">
        <v>32</v>
      </c>
      <c r="B50" s="2" t="s">
        <v>8</v>
      </c>
      <c r="C50" s="11">
        <v>107560</v>
      </c>
      <c r="D50" s="4">
        <v>43171</v>
      </c>
      <c r="E50" s="3">
        <v>35200</v>
      </c>
      <c r="F50" s="13">
        <v>54261</v>
      </c>
      <c r="G50" s="15">
        <v>1909981040</v>
      </c>
      <c r="H50" s="3">
        <v>500.94</v>
      </c>
      <c r="I50" s="3">
        <v>482.5</v>
      </c>
      <c r="J50" s="20">
        <f t="shared" si="7"/>
        <v>190.99810400000001</v>
      </c>
      <c r="K50" s="5">
        <f t="shared" si="8"/>
        <v>491.72</v>
      </c>
      <c r="L50" s="8">
        <f>K50*C50/1000</f>
        <v>52889.403200000001</v>
      </c>
      <c r="M50" s="12">
        <f t="shared" si="9"/>
        <v>-2.5277764877167708E-2</v>
      </c>
      <c r="N50" s="17">
        <f t="shared" si="10"/>
        <v>186.17069926400001</v>
      </c>
      <c r="O50" s="6">
        <f t="shared" si="11"/>
        <v>-4.8274047360000054</v>
      </c>
      <c r="P50" s="27">
        <f t="shared" si="6"/>
        <v>768.99961293647175</v>
      </c>
    </row>
    <row r="51" spans="1:16" x14ac:dyDescent="0.3">
      <c r="A51" s="2" t="s">
        <v>33</v>
      </c>
      <c r="B51" s="2" t="s">
        <v>8</v>
      </c>
      <c r="C51" s="11">
        <v>109593</v>
      </c>
      <c r="D51" s="4">
        <v>40781</v>
      </c>
      <c r="E51" s="3">
        <v>17600</v>
      </c>
      <c r="F51" s="13">
        <v>54226</v>
      </c>
      <c r="G51" s="15">
        <v>954373530</v>
      </c>
      <c r="H51" s="3">
        <v>484.33</v>
      </c>
      <c r="I51" s="3">
        <v>482.5</v>
      </c>
      <c r="J51" s="20">
        <f t="shared" si="7"/>
        <v>95.437353000000002</v>
      </c>
      <c r="K51" s="5">
        <f t="shared" si="8"/>
        <v>483.41499999999996</v>
      </c>
      <c r="L51" s="8">
        <f>K51*C51/1000</f>
        <v>52978.900094999997</v>
      </c>
      <c r="M51" s="12">
        <f t="shared" si="9"/>
        <v>-2.2998190996938783E-2</v>
      </c>
      <c r="N51" s="17">
        <f t="shared" si="10"/>
        <v>93.242864167199997</v>
      </c>
      <c r="O51" s="6">
        <f t="shared" si="11"/>
        <v>-2.1944888328000047</v>
      </c>
      <c r="P51" s="27">
        <f t="shared" si="6"/>
        <v>766.80512410367169</v>
      </c>
    </row>
    <row r="52" spans="1:16" x14ac:dyDescent="0.3">
      <c r="A52" s="2" t="s">
        <v>33</v>
      </c>
      <c r="B52" s="2" t="s">
        <v>7</v>
      </c>
      <c r="C52" s="11">
        <v>109593</v>
      </c>
      <c r="D52" s="4">
        <v>40781</v>
      </c>
      <c r="E52" s="3">
        <v>75020</v>
      </c>
      <c r="F52" s="13">
        <v>53867</v>
      </c>
      <c r="G52" s="15">
        <v>4041113780</v>
      </c>
      <c r="H52" s="3">
        <v>484.33</v>
      </c>
      <c r="I52" s="3">
        <v>482.5</v>
      </c>
      <c r="J52" s="20">
        <f t="shared" si="7"/>
        <v>404.111378</v>
      </c>
      <c r="K52" s="5">
        <f t="shared" si="8"/>
        <v>483.41499999999996</v>
      </c>
      <c r="L52" s="8">
        <f>K52*C52/1000</f>
        <v>52978.900094999997</v>
      </c>
      <c r="M52" s="12">
        <f t="shared" si="9"/>
        <v>-1.6486901163977996E-2</v>
      </c>
      <c r="N52" s="17">
        <f t="shared" si="10"/>
        <v>397.44770851268999</v>
      </c>
      <c r="O52" s="6">
        <f t="shared" si="11"/>
        <v>-6.6636694873100168</v>
      </c>
      <c r="P52" s="27">
        <f t="shared" si="6"/>
        <v>760.14145461636167</v>
      </c>
    </row>
    <row r="53" spans="1:16" x14ac:dyDescent="0.3">
      <c r="A53" s="2" t="s">
        <v>34</v>
      </c>
      <c r="B53" s="2" t="s">
        <v>7</v>
      </c>
      <c r="C53" s="11">
        <v>109711</v>
      </c>
      <c r="D53" s="4">
        <v>39822</v>
      </c>
      <c r="E53" s="3">
        <v>93610</v>
      </c>
      <c r="F53" s="13">
        <v>49587</v>
      </c>
      <c r="G53" s="15">
        <v>4641880870</v>
      </c>
      <c r="H53" s="3">
        <v>509.25</v>
      </c>
      <c r="I53" s="3">
        <v>477.5</v>
      </c>
      <c r="J53" s="20">
        <f t="shared" si="7"/>
        <v>464.188087</v>
      </c>
      <c r="K53" s="5">
        <f t="shared" si="8"/>
        <v>493.375</v>
      </c>
      <c r="L53" s="8">
        <f>K53*C53/1000</f>
        <v>54128.664624999998</v>
      </c>
      <c r="M53" s="12">
        <f t="shared" si="9"/>
        <v>9.1589824449956669E-2</v>
      </c>
      <c r="N53" s="17">
        <f t="shared" si="10"/>
        <v>506.69842955462502</v>
      </c>
      <c r="O53" s="6">
        <f t="shared" si="11"/>
        <v>42.510342554625026</v>
      </c>
      <c r="P53" s="27">
        <f t="shared" si="6"/>
        <v>802.6517971709867</v>
      </c>
    </row>
    <row r="54" spans="1:16" x14ac:dyDescent="0.3">
      <c r="A54" s="2" t="s">
        <v>34</v>
      </c>
      <c r="B54" s="2" t="s">
        <v>8</v>
      </c>
      <c r="C54" s="11">
        <v>109711</v>
      </c>
      <c r="D54" s="4">
        <v>39822</v>
      </c>
      <c r="E54" s="3">
        <v>18370</v>
      </c>
      <c r="F54" s="13">
        <v>49827</v>
      </c>
      <c r="G54" s="15">
        <v>915315280</v>
      </c>
      <c r="H54" s="3">
        <v>509.25</v>
      </c>
      <c r="I54" s="3">
        <v>477.5</v>
      </c>
      <c r="J54" s="20">
        <f t="shared" si="7"/>
        <v>91.531527999999994</v>
      </c>
      <c r="K54" s="5">
        <f t="shared" si="8"/>
        <v>493.375</v>
      </c>
      <c r="L54" s="8">
        <f>K54*C54/1000</f>
        <v>54128.664624999998</v>
      </c>
      <c r="M54" s="12">
        <f t="shared" si="9"/>
        <v>8.6332001224235899E-2</v>
      </c>
      <c r="N54" s="17">
        <f t="shared" si="10"/>
        <v>99.434356916124997</v>
      </c>
      <c r="O54" s="6">
        <f t="shared" si="11"/>
        <v>7.9028289161250029</v>
      </c>
      <c r="P54" s="27">
        <f t="shared" si="6"/>
        <v>810.55462608711173</v>
      </c>
    </row>
    <row r="55" spans="1:16" x14ac:dyDescent="0.3">
      <c r="A55" s="2" t="s">
        <v>35</v>
      </c>
      <c r="B55" s="2" t="s">
        <v>8</v>
      </c>
      <c r="C55" s="11">
        <v>115960</v>
      </c>
      <c r="D55" s="4">
        <v>40190</v>
      </c>
      <c r="E55" s="3">
        <v>23100</v>
      </c>
      <c r="F55" s="13">
        <v>50057</v>
      </c>
      <c r="G55" s="15">
        <v>1156319120</v>
      </c>
      <c r="H55" s="3">
        <v>507.5</v>
      </c>
      <c r="I55" s="3">
        <v>492.5</v>
      </c>
      <c r="J55" s="20">
        <f t="shared" si="7"/>
        <v>115.631912</v>
      </c>
      <c r="K55" s="5">
        <f t="shared" si="8"/>
        <v>500</v>
      </c>
      <c r="L55" s="8">
        <f>K55*C55/1000</f>
        <v>57980</v>
      </c>
      <c r="M55" s="12">
        <f t="shared" si="9"/>
        <v>0.15827956130011778</v>
      </c>
      <c r="N55" s="17">
        <f t="shared" si="10"/>
        <v>133.93379999999999</v>
      </c>
      <c r="O55" s="6">
        <f t="shared" si="11"/>
        <v>18.301887999999991</v>
      </c>
      <c r="P55" s="27">
        <f t="shared" si="6"/>
        <v>828.85651408711169</v>
      </c>
    </row>
    <row r="56" spans="1:16" x14ac:dyDescent="0.3">
      <c r="A56" s="2" t="s">
        <v>35</v>
      </c>
      <c r="B56" s="2" t="s">
        <v>7</v>
      </c>
      <c r="C56" s="11">
        <v>115960</v>
      </c>
      <c r="D56" s="4">
        <v>40190</v>
      </c>
      <c r="E56" s="3">
        <v>65450</v>
      </c>
      <c r="F56" s="13">
        <v>49598</v>
      </c>
      <c r="G56" s="15">
        <v>3246184150</v>
      </c>
      <c r="H56" s="3">
        <v>507.5</v>
      </c>
      <c r="I56" s="3">
        <v>492.5</v>
      </c>
      <c r="J56" s="20">
        <f t="shared" si="7"/>
        <v>324.61841500000003</v>
      </c>
      <c r="K56" s="5">
        <f t="shared" si="8"/>
        <v>500</v>
      </c>
      <c r="L56" s="8">
        <f>K56*C56/1000</f>
        <v>57980</v>
      </c>
      <c r="M56" s="12">
        <f t="shared" si="9"/>
        <v>0.16899874994959485</v>
      </c>
      <c r="N56" s="17">
        <f t="shared" si="10"/>
        <v>379.47910000000002</v>
      </c>
      <c r="O56" s="6">
        <f t="shared" si="11"/>
        <v>54.860684999999989</v>
      </c>
      <c r="P56" s="27">
        <f t="shared" si="6"/>
        <v>883.71719908711168</v>
      </c>
    </row>
    <row r="57" spans="1:16" x14ac:dyDescent="0.3">
      <c r="A57" s="2" t="s">
        <v>36</v>
      </c>
      <c r="B57" s="2" t="s">
        <v>8</v>
      </c>
      <c r="C57" s="11">
        <v>114966</v>
      </c>
      <c r="D57" s="4">
        <v>41084</v>
      </c>
      <c r="E57" s="3">
        <v>24640</v>
      </c>
      <c r="F57" s="13">
        <v>49855</v>
      </c>
      <c r="G57" s="15">
        <v>1228418510</v>
      </c>
      <c r="H57" s="3">
        <v>505.38</v>
      </c>
      <c r="I57" s="3">
        <v>492.5</v>
      </c>
      <c r="J57" s="20">
        <f t="shared" si="7"/>
        <v>122.84185100000001</v>
      </c>
      <c r="K57" s="5">
        <f t="shared" si="8"/>
        <v>498.94</v>
      </c>
      <c r="L57" s="8">
        <f>K57*C57/1000</f>
        <v>57361.136039999998</v>
      </c>
      <c r="M57" s="12">
        <f t="shared" si="9"/>
        <v>0.15055934289439366</v>
      </c>
      <c r="N57" s="17">
        <f t="shared" si="10"/>
        <v>141.33783920255999</v>
      </c>
      <c r="O57" s="6">
        <f t="shared" si="11"/>
        <v>18.495988202559985</v>
      </c>
      <c r="P57" s="27">
        <f t="shared" si="6"/>
        <v>902.21318728967162</v>
      </c>
    </row>
    <row r="58" spans="1:16" x14ac:dyDescent="0.3">
      <c r="A58" s="2" t="s">
        <v>36</v>
      </c>
      <c r="B58" s="2" t="s">
        <v>7</v>
      </c>
      <c r="C58" s="11">
        <v>114966</v>
      </c>
      <c r="D58" s="4">
        <v>41084</v>
      </c>
      <c r="E58" s="3">
        <v>111100</v>
      </c>
      <c r="F58" s="13">
        <v>49730</v>
      </c>
      <c r="G58" s="15">
        <v>5524995190</v>
      </c>
      <c r="H58" s="3">
        <v>505.38</v>
      </c>
      <c r="I58" s="3">
        <v>492.5</v>
      </c>
      <c r="J58" s="20">
        <f t="shared" si="7"/>
        <v>552.49951899999996</v>
      </c>
      <c r="K58" s="5">
        <f t="shared" si="8"/>
        <v>498.94</v>
      </c>
      <c r="L58" s="8">
        <f>K58*C58/1000</f>
        <v>57361.136039999998</v>
      </c>
      <c r="M58" s="12">
        <f t="shared" si="9"/>
        <v>0.15345135813392319</v>
      </c>
      <c r="N58" s="17">
        <f t="shared" si="10"/>
        <v>637.28222140440005</v>
      </c>
      <c r="O58" s="6">
        <f t="shared" si="11"/>
        <v>84.782702404400084</v>
      </c>
      <c r="P58" s="27">
        <f t="shared" si="6"/>
        <v>986.99588969407171</v>
      </c>
    </row>
    <row r="59" spans="1:16" x14ac:dyDescent="0.3">
      <c r="A59" s="2" t="s">
        <v>37</v>
      </c>
      <c r="B59" s="2" t="s">
        <v>8</v>
      </c>
      <c r="C59" s="11">
        <v>113494</v>
      </c>
      <c r="D59" s="4">
        <v>49855</v>
      </c>
      <c r="E59" s="3">
        <v>30146</v>
      </c>
      <c r="F59" s="13">
        <v>49855</v>
      </c>
      <c r="G59" s="15">
        <v>1502928830</v>
      </c>
      <c r="H59" s="3">
        <v>481.75</v>
      </c>
      <c r="I59" s="3">
        <v>477.5</v>
      </c>
      <c r="J59" s="20">
        <f t="shared" si="7"/>
        <v>150.29288299999999</v>
      </c>
      <c r="K59" s="5">
        <f t="shared" si="8"/>
        <v>479.625</v>
      </c>
      <c r="L59" s="8">
        <f>K59*C59/1000</f>
        <v>54434.55975</v>
      </c>
      <c r="M59" s="12">
        <f t="shared" si="9"/>
        <v>9.1857581987764503E-2</v>
      </c>
      <c r="N59" s="17">
        <f t="shared" si="10"/>
        <v>164.09842382235001</v>
      </c>
      <c r="O59" s="6">
        <f t="shared" si="11"/>
        <v>13.805540822350025</v>
      </c>
      <c r="P59" s="27">
        <f t="shared" si="6"/>
        <v>1000.8014305164218</v>
      </c>
    </row>
    <row r="60" spans="1:16" x14ac:dyDescent="0.3">
      <c r="A60" s="2" t="s">
        <v>37</v>
      </c>
      <c r="B60" s="2" t="s">
        <v>7</v>
      </c>
      <c r="C60" s="11">
        <v>113494</v>
      </c>
      <c r="D60" s="4">
        <v>49730</v>
      </c>
      <c r="E60" s="3">
        <v>16027</v>
      </c>
      <c r="F60" s="13">
        <v>49730</v>
      </c>
      <c r="G60" s="15">
        <v>797022710</v>
      </c>
      <c r="H60" s="3">
        <v>481.75</v>
      </c>
      <c r="I60" s="3">
        <v>477.5</v>
      </c>
      <c r="J60" s="20">
        <f t="shared" si="7"/>
        <v>79.702270999999996</v>
      </c>
      <c r="K60" s="5">
        <f t="shared" si="8"/>
        <v>479.625</v>
      </c>
      <c r="L60" s="8">
        <f>K60*C60/1000</f>
        <v>54434.55975</v>
      </c>
      <c r="M60" s="12">
        <f t="shared" si="9"/>
        <v>9.4602046048662736E-2</v>
      </c>
      <c r="N60" s="17">
        <f t="shared" si="10"/>
        <v>87.242268911324999</v>
      </c>
      <c r="O60" s="6">
        <f t="shared" si="11"/>
        <v>7.5399979113250026</v>
      </c>
      <c r="P60" s="27">
        <f t="shared" si="6"/>
        <v>1008.3414284277468</v>
      </c>
    </row>
    <row r="61" spans="1:16" x14ac:dyDescent="0.3">
      <c r="A61" s="2" t="s">
        <v>37</v>
      </c>
      <c r="B61" s="2" t="s">
        <v>8</v>
      </c>
      <c r="C61" s="11">
        <v>113494</v>
      </c>
      <c r="D61" s="4">
        <v>41456</v>
      </c>
      <c r="E61" s="3">
        <v>12870</v>
      </c>
      <c r="F61" s="13">
        <v>49701</v>
      </c>
      <c r="G61" s="15">
        <v>639651540</v>
      </c>
      <c r="H61" s="3">
        <v>481.75</v>
      </c>
      <c r="I61" s="3">
        <v>477.5</v>
      </c>
      <c r="J61" s="20">
        <f t="shared" si="7"/>
        <v>63.965153999999998</v>
      </c>
      <c r="K61" s="5">
        <f t="shared" si="8"/>
        <v>479.625</v>
      </c>
      <c r="L61" s="8">
        <f>K61*C61/1000</f>
        <v>54434.55975</v>
      </c>
      <c r="M61" s="12">
        <f t="shared" si="9"/>
        <v>9.5240734592865417E-2</v>
      </c>
      <c r="N61" s="17">
        <f t="shared" si="10"/>
        <v>70.057278398250006</v>
      </c>
      <c r="O61" s="6">
        <f t="shared" si="11"/>
        <v>6.0921243982500073</v>
      </c>
      <c r="P61" s="27">
        <f t="shared" si="6"/>
        <v>1014.4335528259968</v>
      </c>
    </row>
    <row r="62" spans="1:16" x14ac:dyDescent="0.3">
      <c r="A62" s="2" t="s">
        <v>37</v>
      </c>
      <c r="B62" s="2" t="s">
        <v>7</v>
      </c>
      <c r="C62" s="11">
        <v>113494</v>
      </c>
      <c r="D62" s="4">
        <v>41456</v>
      </c>
      <c r="E62" s="3">
        <v>101090</v>
      </c>
      <c r="F62" s="13">
        <v>49960</v>
      </c>
      <c r="G62" s="15">
        <v>5050424170</v>
      </c>
      <c r="H62" s="3">
        <v>481.75</v>
      </c>
      <c r="I62" s="3">
        <v>477.5</v>
      </c>
      <c r="J62" s="20">
        <f t="shared" si="7"/>
        <v>505.042417</v>
      </c>
      <c r="K62" s="5">
        <f t="shared" si="8"/>
        <v>479.625</v>
      </c>
      <c r="L62" s="8">
        <f>K62*C62/1000</f>
        <v>54434.55975</v>
      </c>
      <c r="M62" s="12">
        <f t="shared" si="9"/>
        <v>8.9562845276220937E-2</v>
      </c>
      <c r="N62" s="17">
        <f t="shared" si="10"/>
        <v>550.27896451275001</v>
      </c>
      <c r="O62" s="6">
        <f t="shared" si="11"/>
        <v>45.236547512750008</v>
      </c>
      <c r="P62" s="27">
        <f t="shared" si="6"/>
        <v>1059.6701003387468</v>
      </c>
    </row>
    <row r="63" spans="1:16" x14ac:dyDescent="0.3">
      <c r="A63" s="2" t="s">
        <v>38</v>
      </c>
      <c r="B63" s="2" t="s">
        <v>7</v>
      </c>
      <c r="C63" s="11">
        <v>112282</v>
      </c>
      <c r="D63" s="4">
        <v>49960</v>
      </c>
      <c r="E63" s="3">
        <v>3574</v>
      </c>
      <c r="F63" s="13">
        <v>49960</v>
      </c>
      <c r="G63" s="15">
        <v>178557040</v>
      </c>
      <c r="H63" s="3">
        <v>482</v>
      </c>
      <c r="I63" s="3">
        <v>475</v>
      </c>
      <c r="J63" s="20">
        <f t="shared" si="7"/>
        <v>17.855703999999999</v>
      </c>
      <c r="K63" s="5">
        <f t="shared" si="8"/>
        <v>478.5</v>
      </c>
      <c r="L63" s="8">
        <f>K63*C63/1000</f>
        <v>53726.936999999998</v>
      </c>
      <c r="M63" s="12">
        <f t="shared" si="9"/>
        <v>7.539905924739787E-2</v>
      </c>
      <c r="N63" s="17">
        <f t="shared" si="10"/>
        <v>19.2020072838</v>
      </c>
      <c r="O63" s="6">
        <f t="shared" si="11"/>
        <v>1.3463032838000011</v>
      </c>
      <c r="P63" s="27">
        <f t="shared" si="6"/>
        <v>1061.0164036225467</v>
      </c>
    </row>
    <row r="64" spans="1:16" x14ac:dyDescent="0.3">
      <c r="A64" s="2" t="s">
        <v>38</v>
      </c>
      <c r="B64" s="2" t="s">
        <v>8</v>
      </c>
      <c r="C64" s="11">
        <v>112282</v>
      </c>
      <c r="D64" s="4">
        <v>49701</v>
      </c>
      <c r="E64" s="3">
        <v>2773</v>
      </c>
      <c r="F64" s="13">
        <v>49701</v>
      </c>
      <c r="G64" s="15">
        <v>137820873</v>
      </c>
      <c r="H64" s="3">
        <v>482</v>
      </c>
      <c r="I64" s="3">
        <v>475</v>
      </c>
      <c r="J64" s="20">
        <f t="shared" si="7"/>
        <v>13.782087300000001</v>
      </c>
      <c r="K64" s="5">
        <f t="shared" si="8"/>
        <v>478.5</v>
      </c>
      <c r="L64" s="8">
        <f>K64*C64/1000</f>
        <v>53726.936999999998</v>
      </c>
      <c r="M64" s="12">
        <f t="shared" si="9"/>
        <v>8.1003138769843552E-2</v>
      </c>
      <c r="N64" s="17">
        <f t="shared" si="10"/>
        <v>14.898479630100001</v>
      </c>
      <c r="O64" s="6">
        <f t="shared" si="11"/>
        <v>1.1163923301000001</v>
      </c>
      <c r="P64" s="27">
        <f t="shared" si="6"/>
        <v>1062.1327959526468</v>
      </c>
    </row>
    <row r="65" spans="1:16" x14ac:dyDescent="0.3">
      <c r="A65" s="2" t="s">
        <v>39</v>
      </c>
      <c r="B65" s="2" t="s">
        <v>8</v>
      </c>
      <c r="C65" s="11">
        <v>111713</v>
      </c>
      <c r="D65" s="4">
        <v>40422</v>
      </c>
      <c r="E65" s="3">
        <v>13200</v>
      </c>
      <c r="F65" s="13">
        <v>49319</v>
      </c>
      <c r="G65" s="15">
        <v>651009480</v>
      </c>
      <c r="H65" s="3">
        <v>469.06</v>
      </c>
      <c r="I65" s="3">
        <v>475</v>
      </c>
      <c r="J65" s="20">
        <f t="shared" si="7"/>
        <v>65.100948000000002</v>
      </c>
      <c r="K65" s="5">
        <f t="shared" si="8"/>
        <v>472.03</v>
      </c>
      <c r="L65" s="8">
        <f>K65*C65/1000</f>
        <v>52731.887390000004</v>
      </c>
      <c r="M65" s="12">
        <f t="shared" si="9"/>
        <v>6.9200255276871125E-2</v>
      </c>
      <c r="N65" s="17">
        <f t="shared" si="10"/>
        <v>69.6060913548</v>
      </c>
      <c r="O65" s="6">
        <f t="shared" si="11"/>
        <v>4.5051433547999977</v>
      </c>
      <c r="P65" s="27">
        <f t="shared" si="6"/>
        <v>1066.6379393074467</v>
      </c>
    </row>
    <row r="66" spans="1:16" x14ac:dyDescent="0.3">
      <c r="A66" s="2" t="s">
        <v>39</v>
      </c>
      <c r="B66" s="2" t="s">
        <v>7</v>
      </c>
      <c r="C66" s="11">
        <v>111713</v>
      </c>
      <c r="D66" s="4">
        <v>49960</v>
      </c>
      <c r="E66" s="3">
        <v>780</v>
      </c>
      <c r="F66" s="13">
        <v>49960</v>
      </c>
      <c r="G66" s="15">
        <v>38968800</v>
      </c>
      <c r="H66" s="3">
        <v>469.06</v>
      </c>
      <c r="I66" s="3">
        <v>475</v>
      </c>
      <c r="J66" s="20">
        <f t="shared" si="7"/>
        <v>3.8968799999999999</v>
      </c>
      <c r="K66" s="5">
        <f t="shared" si="8"/>
        <v>472.03</v>
      </c>
      <c r="L66" s="8">
        <f>K66*C66/1000</f>
        <v>52731.887390000004</v>
      </c>
      <c r="M66" s="12">
        <f t="shared" si="9"/>
        <v>5.548213350680542E-2</v>
      </c>
      <c r="N66" s="17">
        <f t="shared" si="10"/>
        <v>4.1130872164200003</v>
      </c>
      <c r="O66" s="6">
        <f t="shared" si="11"/>
        <v>0.2162072164200004</v>
      </c>
      <c r="P66" s="27">
        <f t="shared" si="6"/>
        <v>1066.8541465238666</v>
      </c>
    </row>
    <row r="67" spans="1:16" x14ac:dyDescent="0.3">
      <c r="A67" s="2" t="s">
        <v>39</v>
      </c>
      <c r="B67" s="2" t="s">
        <v>8</v>
      </c>
      <c r="C67" s="11">
        <v>111713</v>
      </c>
      <c r="D67" s="4">
        <v>49701</v>
      </c>
      <c r="E67" s="3">
        <v>13239</v>
      </c>
      <c r="F67" s="13">
        <v>49701</v>
      </c>
      <c r="G67" s="15">
        <v>657991539</v>
      </c>
      <c r="H67" s="3">
        <v>469.06</v>
      </c>
      <c r="I67" s="3">
        <v>475</v>
      </c>
      <c r="J67" s="20">
        <f t="shared" si="7"/>
        <v>65.799153899999993</v>
      </c>
      <c r="K67" s="5">
        <f t="shared" si="8"/>
        <v>472.03</v>
      </c>
      <c r="L67" s="8">
        <f>K67*C67/1000</f>
        <v>52731.887390000004</v>
      </c>
      <c r="M67" s="12">
        <f t="shared" si="9"/>
        <v>6.0982422687672289E-2</v>
      </c>
      <c r="N67" s="17">
        <f t="shared" si="10"/>
        <v>69.811745715621001</v>
      </c>
      <c r="O67" s="6">
        <f t="shared" si="11"/>
        <v>4.0125918156210076</v>
      </c>
      <c r="P67" s="27">
        <f t="shared" si="6"/>
        <v>1070.8667383394875</v>
      </c>
    </row>
    <row r="68" spans="1:16" x14ac:dyDescent="0.3">
      <c r="A68" s="2" t="s">
        <v>39</v>
      </c>
      <c r="B68" s="2" t="s">
        <v>7</v>
      </c>
      <c r="C68" s="11">
        <v>111713</v>
      </c>
      <c r="D68" s="4">
        <v>40422</v>
      </c>
      <c r="E68" s="3">
        <v>83820</v>
      </c>
      <c r="F68" s="13">
        <v>49800</v>
      </c>
      <c r="G68" s="15">
        <v>4174204210</v>
      </c>
      <c r="H68" s="3">
        <v>469.06</v>
      </c>
      <c r="I68" s="3">
        <v>475</v>
      </c>
      <c r="J68" s="20">
        <f t="shared" si="7"/>
        <v>417.42042099999998</v>
      </c>
      <c r="K68" s="5">
        <f t="shared" si="8"/>
        <v>472.03</v>
      </c>
      <c r="L68" s="8">
        <f>K68*C68/1000</f>
        <v>52731.887390000004</v>
      </c>
      <c r="M68" s="12">
        <f t="shared" si="9"/>
        <v>5.8873240763052337E-2</v>
      </c>
      <c r="N68" s="17">
        <f t="shared" si="10"/>
        <v>441.99868010298007</v>
      </c>
      <c r="O68" s="6">
        <f t="shared" si="11"/>
        <v>24.578259102980098</v>
      </c>
      <c r="P68" s="27">
        <f t="shared" si="6"/>
        <v>1095.4449974424676</v>
      </c>
    </row>
    <row r="69" spans="1:16" x14ac:dyDescent="0.3">
      <c r="A69" s="2" t="s">
        <v>40</v>
      </c>
      <c r="B69" s="2" t="s">
        <v>8</v>
      </c>
      <c r="C69" s="11">
        <v>108291</v>
      </c>
      <c r="D69" s="4">
        <v>49319</v>
      </c>
      <c r="E69" s="3">
        <v>4801</v>
      </c>
      <c r="F69" s="13">
        <v>49319</v>
      </c>
      <c r="G69" s="15">
        <v>236780519</v>
      </c>
      <c r="H69" s="3">
        <v>465.5</v>
      </c>
      <c r="I69" s="3">
        <v>455</v>
      </c>
      <c r="J69" s="20">
        <f t="shared" si="7"/>
        <v>23.6780519</v>
      </c>
      <c r="K69" s="5">
        <f t="shared" si="8"/>
        <v>460.25</v>
      </c>
      <c r="L69" s="8">
        <f>K69*C69/1000</f>
        <v>49840.93275</v>
      </c>
      <c r="M69" s="12">
        <f t="shared" si="9"/>
        <v>1.0582792635698279E-2</v>
      </c>
      <c r="N69" s="17">
        <f t="shared" si="10"/>
        <v>23.928631813275</v>
      </c>
      <c r="O69" s="6">
        <f t="shared" si="11"/>
        <v>0.25057991327500062</v>
      </c>
      <c r="P69" s="27">
        <f t="shared" si="6"/>
        <v>1095.6955773557427</v>
      </c>
    </row>
    <row r="70" spans="1:16" x14ac:dyDescent="0.3">
      <c r="A70" s="2" t="s">
        <v>40</v>
      </c>
      <c r="B70" s="2" t="s">
        <v>7</v>
      </c>
      <c r="C70" s="11">
        <v>108291</v>
      </c>
      <c r="D70" s="4">
        <v>49800</v>
      </c>
      <c r="E70" s="3">
        <v>5565</v>
      </c>
      <c r="F70" s="13">
        <v>49800</v>
      </c>
      <c r="G70" s="15">
        <v>277137000</v>
      </c>
      <c r="H70" s="3">
        <v>465.5</v>
      </c>
      <c r="I70" s="3">
        <v>455</v>
      </c>
      <c r="J70" s="20">
        <f t="shared" si="7"/>
        <v>27.713699999999999</v>
      </c>
      <c r="K70" s="5">
        <f t="shared" si="8"/>
        <v>460.25</v>
      </c>
      <c r="L70" s="8">
        <f>K70*C70/1000</f>
        <v>49840.93275</v>
      </c>
      <c r="M70" s="12">
        <f t="shared" si="9"/>
        <v>8.2194277108427194E-4</v>
      </c>
      <c r="N70" s="17">
        <f t="shared" si="10"/>
        <v>27.736479075375001</v>
      </c>
      <c r="O70" s="6">
        <f t="shared" si="11"/>
        <v>2.2779075375002122E-2</v>
      </c>
      <c r="P70" s="27">
        <f t="shared" si="6"/>
        <v>1095.7183564311176</v>
      </c>
    </row>
    <row r="71" spans="1:16" x14ac:dyDescent="0.3">
      <c r="A71" s="2" t="s">
        <v>41</v>
      </c>
      <c r="B71" s="2" t="s">
        <v>7</v>
      </c>
      <c r="C71" s="11">
        <v>109681</v>
      </c>
      <c r="D71" s="4">
        <v>49121</v>
      </c>
      <c r="E71" s="3">
        <v>3179</v>
      </c>
      <c r="F71" s="13">
        <v>49121</v>
      </c>
      <c r="G71" s="15">
        <v>156155659</v>
      </c>
      <c r="H71" s="3">
        <v>460.25</v>
      </c>
      <c r="I71" s="3">
        <v>427.5</v>
      </c>
      <c r="J71" s="20">
        <f t="shared" si="7"/>
        <v>15.6155659</v>
      </c>
      <c r="K71" s="5">
        <f t="shared" si="8"/>
        <v>443.875</v>
      </c>
      <c r="L71" s="8">
        <f>K71*C71/1000</f>
        <v>48684.653875000004</v>
      </c>
      <c r="M71" s="12">
        <f t="shared" si="9"/>
        <v>-8.8830871724923099E-3</v>
      </c>
      <c r="N71" s="17">
        <f t="shared" si="10"/>
        <v>15.476851466862499</v>
      </c>
      <c r="O71" s="6">
        <f t="shared" si="11"/>
        <v>-0.1387144331375012</v>
      </c>
      <c r="P71" s="27">
        <f t="shared" si="6"/>
        <v>1095.5796419979802</v>
      </c>
    </row>
    <row r="72" spans="1:16" x14ac:dyDescent="0.3">
      <c r="A72" s="2" t="s">
        <v>41</v>
      </c>
      <c r="B72" s="2" t="s">
        <v>8</v>
      </c>
      <c r="C72" s="11">
        <v>109681</v>
      </c>
      <c r="D72" s="4">
        <v>47850</v>
      </c>
      <c r="E72" s="3">
        <v>4804</v>
      </c>
      <c r="F72" s="13">
        <v>47850</v>
      </c>
      <c r="G72" s="15">
        <v>229871400</v>
      </c>
      <c r="H72" s="3">
        <v>460.25</v>
      </c>
      <c r="I72" s="3">
        <v>427.5</v>
      </c>
      <c r="J72" s="20">
        <f t="shared" si="7"/>
        <v>22.98714</v>
      </c>
      <c r="K72" s="5">
        <f t="shared" si="8"/>
        <v>443.875</v>
      </c>
      <c r="L72" s="8">
        <f>K72*C72/1000</f>
        <v>48684.653875000004</v>
      </c>
      <c r="M72" s="12">
        <f t="shared" si="9"/>
        <v>1.7443132183908139E-2</v>
      </c>
      <c r="N72" s="17">
        <f t="shared" si="10"/>
        <v>23.388107721550004</v>
      </c>
      <c r="O72" s="6">
        <f t="shared" si="11"/>
        <v>0.40096772155000338</v>
      </c>
      <c r="P72" s="27">
        <f t="shared" si="6"/>
        <v>1095.9806097195301</v>
      </c>
    </row>
    <row r="73" spans="1:16" x14ac:dyDescent="0.3">
      <c r="A73" s="2" t="s">
        <v>41</v>
      </c>
      <c r="B73" s="2" t="s">
        <v>7</v>
      </c>
      <c r="C73" s="11">
        <v>109681</v>
      </c>
      <c r="D73" s="4">
        <v>39992</v>
      </c>
      <c r="E73" s="3">
        <v>50050</v>
      </c>
      <c r="F73" s="13">
        <v>48494</v>
      </c>
      <c r="G73" s="15">
        <v>2427144940</v>
      </c>
      <c r="H73" s="3">
        <v>460.25</v>
      </c>
      <c r="I73" s="3">
        <v>427.5</v>
      </c>
      <c r="J73" s="20">
        <f t="shared" si="7"/>
        <v>242.714494</v>
      </c>
      <c r="K73" s="5">
        <f t="shared" si="8"/>
        <v>443.875</v>
      </c>
      <c r="L73" s="8">
        <f>K73*C73/1000</f>
        <v>48684.653875000004</v>
      </c>
      <c r="M73" s="12">
        <f t="shared" si="9"/>
        <v>3.9314941023631533E-3</v>
      </c>
      <c r="N73" s="17">
        <f t="shared" si="10"/>
        <v>243.66669264437499</v>
      </c>
      <c r="O73" s="6">
        <f t="shared" si="11"/>
        <v>0.95219864437498813</v>
      </c>
      <c r="P73" s="27">
        <f t="shared" si="6"/>
        <v>1096.932808363905</v>
      </c>
    </row>
    <row r="74" spans="1:16" x14ac:dyDescent="0.3">
      <c r="A74" s="2" t="s">
        <v>42</v>
      </c>
      <c r="B74" s="2" t="s">
        <v>8</v>
      </c>
      <c r="C74" s="11">
        <v>108900</v>
      </c>
      <c r="D74" s="4">
        <v>47850</v>
      </c>
      <c r="E74" s="3">
        <v>12790</v>
      </c>
      <c r="F74" s="13">
        <v>47850</v>
      </c>
      <c r="G74" s="15">
        <v>612001500</v>
      </c>
      <c r="H74" s="3">
        <v>455</v>
      </c>
      <c r="I74" s="3">
        <v>420</v>
      </c>
      <c r="J74" s="20">
        <f t="shared" si="7"/>
        <v>61.200150000000001</v>
      </c>
      <c r="K74" s="5">
        <f t="shared" si="8"/>
        <v>437.5</v>
      </c>
      <c r="L74" s="8">
        <f>K74*C74/1000</f>
        <v>47643.75</v>
      </c>
      <c r="M74" s="12">
        <f t="shared" si="9"/>
        <v>-4.3103448275861878E-3</v>
      </c>
      <c r="N74" s="17">
        <f t="shared" si="10"/>
        <v>60.936356250000003</v>
      </c>
      <c r="O74" s="6">
        <f t="shared" si="11"/>
        <v>-0.26379374999999783</v>
      </c>
      <c r="P74" s="27">
        <f t="shared" si="6"/>
        <v>1096.6690146139049</v>
      </c>
    </row>
    <row r="75" spans="1:16" x14ac:dyDescent="0.3">
      <c r="A75" s="2" t="s">
        <v>42</v>
      </c>
      <c r="B75" s="2" t="s">
        <v>7</v>
      </c>
      <c r="C75" s="11">
        <v>108900</v>
      </c>
      <c r="D75" s="4">
        <v>40674</v>
      </c>
      <c r="E75" s="3">
        <v>61050</v>
      </c>
      <c r="F75" s="13">
        <v>47662</v>
      </c>
      <c r="G75" s="15">
        <v>2909743100</v>
      </c>
      <c r="H75" s="3">
        <v>455</v>
      </c>
      <c r="I75" s="3">
        <v>420</v>
      </c>
      <c r="J75" s="20">
        <f t="shared" si="7"/>
        <v>290.97431</v>
      </c>
      <c r="K75" s="5">
        <f t="shared" si="8"/>
        <v>437.5</v>
      </c>
      <c r="L75" s="8">
        <f>K75*C75/1000</f>
        <v>47643.75</v>
      </c>
      <c r="M75" s="12">
        <f t="shared" si="9"/>
        <v>-3.829046200327646E-4</v>
      </c>
      <c r="N75" s="17">
        <f t="shared" si="10"/>
        <v>290.86509375000003</v>
      </c>
      <c r="O75" s="6">
        <f t="shared" si="11"/>
        <v>-0.10921624999997448</v>
      </c>
      <c r="P75" s="27">
        <f t="shared" si="6"/>
        <v>1096.559798363905</v>
      </c>
    </row>
    <row r="76" spans="1:16" x14ac:dyDescent="0.3">
      <c r="A76" s="2" t="s">
        <v>42</v>
      </c>
      <c r="B76" s="2" t="s">
        <v>7</v>
      </c>
      <c r="C76" s="11">
        <v>108900</v>
      </c>
      <c r="D76" s="4">
        <v>48494</v>
      </c>
      <c r="E76" s="3">
        <v>7110</v>
      </c>
      <c r="F76" s="13">
        <v>48494</v>
      </c>
      <c r="G76" s="15">
        <v>344792340</v>
      </c>
      <c r="H76" s="3">
        <v>455</v>
      </c>
      <c r="I76" s="3">
        <v>420</v>
      </c>
      <c r="J76" s="20">
        <f t="shared" si="7"/>
        <v>34.479233999999998</v>
      </c>
      <c r="K76" s="5">
        <f t="shared" si="8"/>
        <v>437.5</v>
      </c>
      <c r="L76" s="8">
        <f>K76*C76/1000</f>
        <v>47643.75</v>
      </c>
      <c r="M76" s="12">
        <f t="shared" si="9"/>
        <v>-1.7533096877964338E-2</v>
      </c>
      <c r="N76" s="17">
        <f t="shared" si="10"/>
        <v>33.874706250000003</v>
      </c>
      <c r="O76" s="6">
        <f t="shared" si="11"/>
        <v>-0.60452774999999548</v>
      </c>
      <c r="P76" s="27">
        <f t="shared" si="6"/>
        <v>1095.955270613905</v>
      </c>
    </row>
    <row r="77" spans="1:16" x14ac:dyDescent="0.3">
      <c r="A77" s="2" t="s">
        <v>42</v>
      </c>
      <c r="B77" s="2" t="s">
        <v>8</v>
      </c>
      <c r="C77" s="11">
        <v>108900</v>
      </c>
      <c r="D77" s="4">
        <v>40674</v>
      </c>
      <c r="E77" s="3">
        <v>16500</v>
      </c>
      <c r="F77" s="13">
        <v>45661</v>
      </c>
      <c r="G77" s="15">
        <v>753407490</v>
      </c>
      <c r="H77" s="3">
        <v>455</v>
      </c>
      <c r="I77" s="3">
        <v>420</v>
      </c>
      <c r="J77" s="20">
        <f t="shared" si="7"/>
        <v>75.340749000000002</v>
      </c>
      <c r="K77" s="5">
        <f t="shared" si="8"/>
        <v>437.5</v>
      </c>
      <c r="L77" s="8">
        <f>K77*C77/1000</f>
        <v>47643.75</v>
      </c>
      <c r="M77" s="12">
        <f t="shared" si="9"/>
        <v>4.342327150084313E-2</v>
      </c>
      <c r="N77" s="17">
        <f t="shared" si="10"/>
        <v>78.612187500000005</v>
      </c>
      <c r="O77" s="6">
        <f t="shared" si="11"/>
        <v>3.2714385000000021</v>
      </c>
      <c r="P77" s="27">
        <f t="shared" si="6"/>
        <v>1099.2267091139049</v>
      </c>
    </row>
    <row r="78" spans="1:16" x14ac:dyDescent="0.3">
      <c r="A78" s="2" t="s">
        <v>43</v>
      </c>
      <c r="B78" s="2" t="s">
        <v>7</v>
      </c>
      <c r="C78" s="11">
        <v>108577</v>
      </c>
      <c r="D78" s="4">
        <v>47662</v>
      </c>
      <c r="E78" s="3">
        <v>5065</v>
      </c>
      <c r="F78" s="13">
        <v>47662</v>
      </c>
      <c r="G78" s="15">
        <v>241408030</v>
      </c>
      <c r="H78" s="3">
        <v>452.2</v>
      </c>
      <c r="I78" s="3">
        <v>410</v>
      </c>
      <c r="J78" s="20">
        <f t="shared" si="7"/>
        <v>24.140802999999998</v>
      </c>
      <c r="K78" s="5">
        <f t="shared" si="8"/>
        <v>431.1</v>
      </c>
      <c r="L78" s="8">
        <f>K78*C78/1000</f>
        <v>46807.544700000006</v>
      </c>
      <c r="M78" s="12">
        <f t="shared" si="9"/>
        <v>-1.7927390793504139E-2</v>
      </c>
      <c r="N78" s="17">
        <f t="shared" si="10"/>
        <v>23.708021390550002</v>
      </c>
      <c r="O78" s="6">
        <f t="shared" si="11"/>
        <v>-0.43278160944999655</v>
      </c>
      <c r="P78" s="27">
        <f t="shared" ref="P78:P141" si="12">O78+P77</f>
        <v>1098.7939275044548</v>
      </c>
    </row>
    <row r="79" spans="1:16" x14ac:dyDescent="0.3">
      <c r="A79" s="2" t="s">
        <v>43</v>
      </c>
      <c r="B79" s="2" t="s">
        <v>8</v>
      </c>
      <c r="C79" s="11">
        <v>108577</v>
      </c>
      <c r="D79" s="4">
        <v>45661</v>
      </c>
      <c r="E79" s="3">
        <v>5940</v>
      </c>
      <c r="F79" s="13">
        <v>45661</v>
      </c>
      <c r="G79" s="15">
        <v>271226340</v>
      </c>
      <c r="H79" s="3">
        <v>452.2</v>
      </c>
      <c r="I79" s="3">
        <v>410</v>
      </c>
      <c r="J79" s="20">
        <f t="shared" si="7"/>
        <v>27.122634000000001</v>
      </c>
      <c r="K79" s="5">
        <f t="shared" si="8"/>
        <v>431.1</v>
      </c>
      <c r="L79" s="8">
        <f>K79*C79/1000</f>
        <v>46807.544700000006</v>
      </c>
      <c r="M79" s="12">
        <f t="shared" si="9"/>
        <v>2.5109934079411422E-2</v>
      </c>
      <c r="N79" s="17">
        <f t="shared" si="10"/>
        <v>27.803681551800008</v>
      </c>
      <c r="O79" s="6">
        <f t="shared" si="11"/>
        <v>0.68104755180000609</v>
      </c>
      <c r="P79" s="27">
        <f t="shared" si="12"/>
        <v>1099.4749750562548</v>
      </c>
    </row>
    <row r="80" spans="1:16" x14ac:dyDescent="0.3">
      <c r="A80" s="2" t="s">
        <v>43</v>
      </c>
      <c r="B80" s="2" t="s">
        <v>7</v>
      </c>
      <c r="C80" s="11">
        <v>108577</v>
      </c>
      <c r="D80" s="4">
        <v>40616</v>
      </c>
      <c r="E80" s="3">
        <v>76230</v>
      </c>
      <c r="F80" s="13">
        <v>45678</v>
      </c>
      <c r="G80" s="15">
        <v>3482059350</v>
      </c>
      <c r="H80" s="3">
        <v>452.2</v>
      </c>
      <c r="I80" s="3">
        <v>410</v>
      </c>
      <c r="J80" s="20">
        <f t="shared" si="7"/>
        <v>348.20593500000001</v>
      </c>
      <c r="K80" s="5">
        <f t="shared" si="8"/>
        <v>431.1</v>
      </c>
      <c r="L80" s="8">
        <f>K80*C80/1000</f>
        <v>46807.544700000006</v>
      </c>
      <c r="M80" s="12">
        <f t="shared" si="9"/>
        <v>2.4728418494680326E-2</v>
      </c>
      <c r="N80" s="17">
        <f t="shared" si="10"/>
        <v>356.81391324810005</v>
      </c>
      <c r="O80" s="6">
        <f t="shared" si="11"/>
        <v>8.6079782481000393</v>
      </c>
      <c r="P80" s="27">
        <f t="shared" si="12"/>
        <v>1108.0829533043548</v>
      </c>
    </row>
    <row r="81" spans="1:16" x14ac:dyDescent="0.3">
      <c r="A81" s="2" t="s">
        <v>43</v>
      </c>
      <c r="B81" s="2" t="s">
        <v>8</v>
      </c>
      <c r="C81" s="11">
        <v>108577</v>
      </c>
      <c r="D81" s="4">
        <v>40616</v>
      </c>
      <c r="E81" s="3">
        <v>14960</v>
      </c>
      <c r="F81" s="13">
        <v>44906</v>
      </c>
      <c r="G81" s="15">
        <v>671794310</v>
      </c>
      <c r="H81" s="3">
        <v>452.2</v>
      </c>
      <c r="I81" s="3">
        <v>410</v>
      </c>
      <c r="J81" s="20">
        <f t="shared" si="7"/>
        <v>67.179430999999994</v>
      </c>
      <c r="K81" s="5">
        <f t="shared" si="8"/>
        <v>431.1</v>
      </c>
      <c r="L81" s="8">
        <f>K81*C81/1000</f>
        <v>46807.544700000006</v>
      </c>
      <c r="M81" s="12">
        <f t="shared" si="9"/>
        <v>4.2345002894936146E-2</v>
      </c>
      <c r="N81" s="17">
        <f t="shared" si="10"/>
        <v>70.024086871200012</v>
      </c>
      <c r="O81" s="6">
        <f t="shared" si="11"/>
        <v>2.8446558712000183</v>
      </c>
      <c r="P81" s="27">
        <f t="shared" si="12"/>
        <v>1110.9276091755548</v>
      </c>
    </row>
    <row r="82" spans="1:16" x14ac:dyDescent="0.3">
      <c r="A82" s="2" t="s">
        <v>44</v>
      </c>
      <c r="B82" s="2" t="s">
        <v>8</v>
      </c>
      <c r="C82" s="11">
        <v>108277</v>
      </c>
      <c r="D82" s="4">
        <v>44906</v>
      </c>
      <c r="E82" s="3">
        <v>8293</v>
      </c>
      <c r="F82" s="13">
        <v>44906</v>
      </c>
      <c r="G82" s="15">
        <v>372405458</v>
      </c>
      <c r="H82" s="3">
        <v>452.2</v>
      </c>
      <c r="I82" s="3">
        <v>405</v>
      </c>
      <c r="J82" s="20">
        <f t="shared" si="7"/>
        <v>37.2405458</v>
      </c>
      <c r="K82" s="5">
        <f t="shared" si="8"/>
        <v>428.6</v>
      </c>
      <c r="L82" s="8">
        <f>K82*C82/1000</f>
        <v>46407.522199999999</v>
      </c>
      <c r="M82" s="12">
        <f t="shared" si="9"/>
        <v>3.343700619070944E-2</v>
      </c>
      <c r="N82" s="17">
        <f t="shared" si="10"/>
        <v>38.485758160460001</v>
      </c>
      <c r="O82" s="6">
        <f t="shared" si="11"/>
        <v>1.2452123604600018</v>
      </c>
      <c r="P82" s="27">
        <f t="shared" si="12"/>
        <v>1112.1728215360149</v>
      </c>
    </row>
    <row r="83" spans="1:16" x14ac:dyDescent="0.3">
      <c r="A83" s="2" t="s">
        <v>44</v>
      </c>
      <c r="B83" s="2" t="s">
        <v>7</v>
      </c>
      <c r="C83" s="11">
        <v>108277</v>
      </c>
      <c r="D83" s="4">
        <v>45678</v>
      </c>
      <c r="E83" s="3">
        <v>14542</v>
      </c>
      <c r="F83" s="13">
        <v>45678</v>
      </c>
      <c r="G83" s="15">
        <v>664249476</v>
      </c>
      <c r="H83" s="3">
        <v>452.2</v>
      </c>
      <c r="I83" s="3">
        <v>405</v>
      </c>
      <c r="J83" s="20">
        <f t="shared" ref="J83:J146" si="13">G83*1000/10/1000000000</f>
        <v>66.424947599999996</v>
      </c>
      <c r="K83" s="5">
        <f t="shared" ref="K83:K146" si="14">(H83+I83)/2</f>
        <v>428.6</v>
      </c>
      <c r="L83" s="8">
        <f>K83*C83/1000</f>
        <v>46407.522199999999</v>
      </c>
      <c r="M83" s="12">
        <f t="shared" ref="M83:M146" si="15">L83/F83-1</f>
        <v>1.5970975086474937E-2</v>
      </c>
      <c r="N83" s="17">
        <f t="shared" ref="N83:N146" si="16">E83*1000*L83/10/1000000000</f>
        <v>67.485818783240006</v>
      </c>
      <c r="O83" s="6">
        <f t="shared" ref="O83:O146" si="17">N83-J83</f>
        <v>1.0608711832400104</v>
      </c>
      <c r="P83" s="27">
        <f t="shared" si="12"/>
        <v>1113.233692719255</v>
      </c>
    </row>
    <row r="84" spans="1:16" x14ac:dyDescent="0.3">
      <c r="A84" s="2" t="s">
        <v>45</v>
      </c>
      <c r="B84" s="2" t="s">
        <v>7</v>
      </c>
      <c r="C84" s="11">
        <v>107384</v>
      </c>
      <c r="D84" s="4">
        <v>40665</v>
      </c>
      <c r="E84" s="3">
        <v>7150</v>
      </c>
      <c r="F84" s="13">
        <v>46101</v>
      </c>
      <c r="G84" s="15">
        <v>329625450</v>
      </c>
      <c r="H84" s="3">
        <v>452.92</v>
      </c>
      <c r="I84" s="3">
        <v>405</v>
      </c>
      <c r="J84" s="20">
        <f t="shared" si="13"/>
        <v>32.962544999999999</v>
      </c>
      <c r="K84" s="5">
        <f t="shared" si="14"/>
        <v>428.96000000000004</v>
      </c>
      <c r="L84" s="8">
        <f>K84*C84/1000</f>
        <v>46063.440640000001</v>
      </c>
      <c r="M84" s="12">
        <f t="shared" si="15"/>
        <v>-8.1471898657292652E-4</v>
      </c>
      <c r="N84" s="17">
        <f t="shared" si="16"/>
        <v>32.935360057600001</v>
      </c>
      <c r="O84" s="6">
        <f t="shared" si="17"/>
        <v>-2.7184942399998135E-2</v>
      </c>
      <c r="P84" s="27">
        <f t="shared" si="12"/>
        <v>1113.206507776855</v>
      </c>
    </row>
    <row r="85" spans="1:16" x14ac:dyDescent="0.3">
      <c r="A85" s="2" t="s">
        <v>45</v>
      </c>
      <c r="B85" s="2" t="s">
        <v>7</v>
      </c>
      <c r="C85" s="11">
        <v>107384</v>
      </c>
      <c r="D85" s="4">
        <v>40665</v>
      </c>
      <c r="E85" s="3">
        <v>7150</v>
      </c>
      <c r="F85" s="13">
        <v>46187</v>
      </c>
      <c r="G85" s="15">
        <v>330234410</v>
      </c>
      <c r="H85" s="3">
        <v>452.92</v>
      </c>
      <c r="I85" s="3">
        <v>405</v>
      </c>
      <c r="J85" s="20">
        <f t="shared" si="13"/>
        <v>33.023440999999998</v>
      </c>
      <c r="K85" s="5">
        <f t="shared" si="14"/>
        <v>428.96000000000004</v>
      </c>
      <c r="L85" s="8">
        <f>K85*C85/1000</f>
        <v>46063.440640000001</v>
      </c>
      <c r="M85" s="12">
        <f t="shared" si="15"/>
        <v>-2.6751977829259088E-3</v>
      </c>
      <c r="N85" s="17">
        <f t="shared" si="16"/>
        <v>32.935360057600001</v>
      </c>
      <c r="O85" s="6">
        <f t="shared" si="17"/>
        <v>-8.8080942399997753E-2</v>
      </c>
      <c r="P85" s="27">
        <f t="shared" si="12"/>
        <v>1113.118426834455</v>
      </c>
    </row>
    <row r="86" spans="1:16" x14ac:dyDescent="0.3">
      <c r="A86" s="2" t="s">
        <v>46</v>
      </c>
      <c r="B86" s="2" t="s">
        <v>7</v>
      </c>
      <c r="C86" s="11">
        <v>106711</v>
      </c>
      <c r="D86" s="4">
        <v>45678</v>
      </c>
      <c r="E86" s="3">
        <v>7873</v>
      </c>
      <c r="F86" s="13">
        <v>45678</v>
      </c>
      <c r="G86" s="15">
        <v>359622894</v>
      </c>
      <c r="H86" s="3">
        <v>447.67</v>
      </c>
      <c r="I86" s="3">
        <v>405</v>
      </c>
      <c r="J86" s="20">
        <f t="shared" si="13"/>
        <v>35.962289400000003</v>
      </c>
      <c r="K86" s="5">
        <f t="shared" si="14"/>
        <v>426.33500000000004</v>
      </c>
      <c r="L86" s="8">
        <f>K86*C86/1000</f>
        <v>45494.634185000003</v>
      </c>
      <c r="M86" s="12">
        <f t="shared" si="15"/>
        <v>-4.0143135645167582E-3</v>
      </c>
      <c r="N86" s="17">
        <f t="shared" si="16"/>
        <v>35.817925493850503</v>
      </c>
      <c r="O86" s="6">
        <f t="shared" si="17"/>
        <v>-0.14436390614950056</v>
      </c>
      <c r="P86" s="27">
        <f t="shared" si="12"/>
        <v>1112.9740629283056</v>
      </c>
    </row>
    <row r="87" spans="1:16" x14ac:dyDescent="0.3">
      <c r="A87" s="2" t="s">
        <v>46</v>
      </c>
      <c r="B87" s="2" t="s">
        <v>8</v>
      </c>
      <c r="C87" s="11">
        <v>106711</v>
      </c>
      <c r="D87" s="4">
        <v>39453</v>
      </c>
      <c r="E87" s="3">
        <v>13640</v>
      </c>
      <c r="F87" s="13">
        <v>44140</v>
      </c>
      <c r="G87" s="15">
        <v>602072020</v>
      </c>
      <c r="H87" s="3">
        <v>447.67</v>
      </c>
      <c r="I87" s="3">
        <v>405</v>
      </c>
      <c r="J87" s="20">
        <f t="shared" si="13"/>
        <v>60.207202000000002</v>
      </c>
      <c r="K87" s="5">
        <f t="shared" si="14"/>
        <v>426.33500000000004</v>
      </c>
      <c r="L87" s="8">
        <f>K87*C87/1000</f>
        <v>45494.634185000003</v>
      </c>
      <c r="M87" s="12">
        <f t="shared" si="15"/>
        <v>3.0689492183960221E-2</v>
      </c>
      <c r="N87" s="17">
        <f t="shared" si="16"/>
        <v>62.054681028340006</v>
      </c>
      <c r="O87" s="6">
        <f t="shared" si="17"/>
        <v>1.847479028340004</v>
      </c>
      <c r="P87" s="27">
        <f t="shared" si="12"/>
        <v>1114.8215419566457</v>
      </c>
    </row>
    <row r="88" spans="1:16" x14ac:dyDescent="0.3">
      <c r="A88" s="2" t="s">
        <v>46</v>
      </c>
      <c r="B88" s="2" t="s">
        <v>8</v>
      </c>
      <c r="C88" s="11">
        <v>106711</v>
      </c>
      <c r="D88" s="4">
        <v>44906</v>
      </c>
      <c r="E88" s="3">
        <v>6653</v>
      </c>
      <c r="F88" s="13">
        <v>44906</v>
      </c>
      <c r="G88" s="15">
        <v>298759618</v>
      </c>
      <c r="H88" s="3">
        <v>447.67</v>
      </c>
      <c r="I88" s="3">
        <v>405</v>
      </c>
      <c r="J88" s="20">
        <f t="shared" si="13"/>
        <v>29.875961799999999</v>
      </c>
      <c r="K88" s="5">
        <f t="shared" si="14"/>
        <v>426.33500000000004</v>
      </c>
      <c r="L88" s="8">
        <f>K88*C88/1000</f>
        <v>45494.634185000003</v>
      </c>
      <c r="M88" s="12">
        <f t="shared" si="15"/>
        <v>1.3108141116999983E-2</v>
      </c>
      <c r="N88" s="17">
        <f t="shared" si="16"/>
        <v>30.267580123280499</v>
      </c>
      <c r="O88" s="6">
        <f t="shared" si="17"/>
        <v>0.39161832328050039</v>
      </c>
      <c r="P88" s="27">
        <f t="shared" si="12"/>
        <v>1115.2131602799261</v>
      </c>
    </row>
    <row r="89" spans="1:16" x14ac:dyDescent="0.3">
      <c r="A89" s="2" t="s">
        <v>46</v>
      </c>
      <c r="B89" s="2" t="s">
        <v>7</v>
      </c>
      <c r="C89" s="11">
        <v>106711</v>
      </c>
      <c r="D89" s="4">
        <v>39453</v>
      </c>
      <c r="E89" s="3">
        <v>71060</v>
      </c>
      <c r="F89" s="13">
        <v>45282</v>
      </c>
      <c r="G89" s="15">
        <v>3217763560</v>
      </c>
      <c r="H89" s="3">
        <v>447.67</v>
      </c>
      <c r="I89" s="3">
        <v>405</v>
      </c>
      <c r="J89" s="20">
        <f t="shared" si="13"/>
        <v>321.77635600000002</v>
      </c>
      <c r="K89" s="5">
        <f t="shared" si="14"/>
        <v>426.33500000000004</v>
      </c>
      <c r="L89" s="8">
        <f>K89*C89/1000</f>
        <v>45494.634185000003</v>
      </c>
      <c r="M89" s="12">
        <f t="shared" si="15"/>
        <v>4.6957772404045972E-3</v>
      </c>
      <c r="N89" s="17">
        <f t="shared" si="16"/>
        <v>323.28487051860998</v>
      </c>
      <c r="O89" s="6">
        <f t="shared" si="17"/>
        <v>1.5085145186099567</v>
      </c>
      <c r="P89" s="27">
        <f t="shared" si="12"/>
        <v>1116.721674798536</v>
      </c>
    </row>
    <row r="90" spans="1:16" x14ac:dyDescent="0.3">
      <c r="A90" s="2" t="s">
        <v>47</v>
      </c>
      <c r="B90" s="2" t="s">
        <v>7</v>
      </c>
      <c r="C90" s="11">
        <v>108242</v>
      </c>
      <c r="D90" s="4">
        <v>45282</v>
      </c>
      <c r="E90" s="3">
        <v>13016</v>
      </c>
      <c r="F90" s="13">
        <v>45282</v>
      </c>
      <c r="G90" s="15">
        <v>589390512</v>
      </c>
      <c r="H90" s="3">
        <v>430</v>
      </c>
      <c r="I90" s="3">
        <v>380</v>
      </c>
      <c r="J90" s="20">
        <f t="shared" si="13"/>
        <v>58.939051200000002</v>
      </c>
      <c r="K90" s="5">
        <f t="shared" si="14"/>
        <v>405</v>
      </c>
      <c r="L90" s="8">
        <f>K90*C90/1000</f>
        <v>43838.01</v>
      </c>
      <c r="M90" s="12">
        <f t="shared" si="15"/>
        <v>-3.1888829998674928E-2</v>
      </c>
      <c r="N90" s="17">
        <f t="shared" si="16"/>
        <v>57.059553815999998</v>
      </c>
      <c r="O90" s="6">
        <f t="shared" si="17"/>
        <v>-1.879497384000004</v>
      </c>
      <c r="P90" s="27">
        <f t="shared" si="12"/>
        <v>1114.8421774145361</v>
      </c>
    </row>
    <row r="91" spans="1:16" x14ac:dyDescent="0.3">
      <c r="A91" s="2" t="s">
        <v>47</v>
      </c>
      <c r="B91" s="2" t="s">
        <v>8</v>
      </c>
      <c r="C91" s="11">
        <v>108242</v>
      </c>
      <c r="D91" s="4">
        <v>44140</v>
      </c>
      <c r="E91" s="3">
        <v>4167</v>
      </c>
      <c r="F91" s="13">
        <v>44140</v>
      </c>
      <c r="G91" s="15">
        <v>183931380</v>
      </c>
      <c r="H91" s="3">
        <v>430</v>
      </c>
      <c r="I91" s="3">
        <v>380</v>
      </c>
      <c r="J91" s="20">
        <f t="shared" si="13"/>
        <v>18.393138</v>
      </c>
      <c r="K91" s="5">
        <f t="shared" si="14"/>
        <v>405</v>
      </c>
      <c r="L91" s="8">
        <f>K91*C91/1000</f>
        <v>43838.01</v>
      </c>
      <c r="M91" s="12">
        <f t="shared" si="15"/>
        <v>-6.841640235613955E-3</v>
      </c>
      <c r="N91" s="17">
        <f t="shared" si="16"/>
        <v>18.267298767</v>
      </c>
      <c r="O91" s="6">
        <f t="shared" si="17"/>
        <v>-0.12583923300000066</v>
      </c>
      <c r="P91" s="27">
        <f t="shared" si="12"/>
        <v>1114.716338181536</v>
      </c>
    </row>
    <row r="92" spans="1:16" x14ac:dyDescent="0.3">
      <c r="A92" s="2" t="s">
        <v>48</v>
      </c>
      <c r="B92" s="2" t="s">
        <v>7</v>
      </c>
      <c r="C92" s="11">
        <v>107464</v>
      </c>
      <c r="D92" s="4">
        <v>45282</v>
      </c>
      <c r="E92" s="3">
        <v>5154</v>
      </c>
      <c r="F92" s="13">
        <v>45282</v>
      </c>
      <c r="G92" s="15">
        <v>233383428</v>
      </c>
      <c r="H92" s="3">
        <v>429.92</v>
      </c>
      <c r="I92" s="3">
        <v>367.5</v>
      </c>
      <c r="J92" s="20">
        <f t="shared" si="13"/>
        <v>23.338342799999999</v>
      </c>
      <c r="K92" s="5">
        <f t="shared" si="14"/>
        <v>398.71000000000004</v>
      </c>
      <c r="L92" s="8">
        <f>K92*C92/1000</f>
        <v>42846.971440000008</v>
      </c>
      <c r="M92" s="12">
        <f t="shared" si="15"/>
        <v>-5.3774757298705733E-2</v>
      </c>
      <c r="N92" s="17">
        <f t="shared" si="16"/>
        <v>22.083329080176004</v>
      </c>
      <c r="O92" s="6">
        <f t="shared" si="17"/>
        <v>-1.2550137198239959</v>
      </c>
      <c r="P92" s="27">
        <f t="shared" si="12"/>
        <v>1113.4613244617119</v>
      </c>
    </row>
    <row r="93" spans="1:16" x14ac:dyDescent="0.3">
      <c r="A93" s="2" t="s">
        <v>48</v>
      </c>
      <c r="B93" s="2" t="s">
        <v>8</v>
      </c>
      <c r="C93" s="11">
        <v>107464</v>
      </c>
      <c r="D93" s="4">
        <v>44140</v>
      </c>
      <c r="E93" s="3">
        <v>10056</v>
      </c>
      <c r="F93" s="13">
        <v>44140</v>
      </c>
      <c r="G93" s="15">
        <v>443871840</v>
      </c>
      <c r="H93" s="3">
        <v>429.92</v>
      </c>
      <c r="I93" s="3">
        <v>367.5</v>
      </c>
      <c r="J93" s="20">
        <f t="shared" si="13"/>
        <v>44.387183999999998</v>
      </c>
      <c r="K93" s="5">
        <f t="shared" si="14"/>
        <v>398.71000000000004</v>
      </c>
      <c r="L93" s="8">
        <f>K93*C93/1000</f>
        <v>42846.971440000008</v>
      </c>
      <c r="M93" s="12">
        <f t="shared" si="15"/>
        <v>-2.9293805165382714E-2</v>
      </c>
      <c r="N93" s="17">
        <f t="shared" si="16"/>
        <v>43.08691448006401</v>
      </c>
      <c r="O93" s="6">
        <f t="shared" si="17"/>
        <v>-1.3002695199359877</v>
      </c>
      <c r="P93" s="27">
        <f t="shared" si="12"/>
        <v>1112.161054941776</v>
      </c>
    </row>
    <row r="94" spans="1:16" x14ac:dyDescent="0.3">
      <c r="A94" s="2" t="s">
        <v>49</v>
      </c>
      <c r="B94" s="2" t="s">
        <v>7</v>
      </c>
      <c r="C94" s="11">
        <v>106010</v>
      </c>
      <c r="D94" s="4">
        <v>34843</v>
      </c>
      <c r="E94" s="3">
        <v>91080</v>
      </c>
      <c r="F94" s="13">
        <v>45554</v>
      </c>
      <c r="G94" s="15">
        <v>4149024770</v>
      </c>
      <c r="H94" s="3">
        <v>429.5</v>
      </c>
      <c r="I94" s="3">
        <v>367.5</v>
      </c>
      <c r="J94" s="20">
        <f t="shared" si="13"/>
        <v>414.90247699999998</v>
      </c>
      <c r="K94" s="5">
        <f t="shared" si="14"/>
        <v>398.5</v>
      </c>
      <c r="L94" s="8">
        <f>K94*C94/1000</f>
        <v>42244.985000000001</v>
      </c>
      <c r="M94" s="12">
        <f t="shared" si="15"/>
        <v>-7.2639395003731844E-2</v>
      </c>
      <c r="N94" s="17">
        <f t="shared" si="16"/>
        <v>384.76732337999999</v>
      </c>
      <c r="O94" s="6">
        <f t="shared" si="17"/>
        <v>-30.135153619999983</v>
      </c>
      <c r="P94" s="27">
        <f t="shared" si="12"/>
        <v>1082.025901321776</v>
      </c>
    </row>
    <row r="95" spans="1:16" x14ac:dyDescent="0.3">
      <c r="A95" s="2" t="s">
        <v>49</v>
      </c>
      <c r="B95" s="2" t="s">
        <v>8</v>
      </c>
      <c r="C95" s="11">
        <v>106010</v>
      </c>
      <c r="D95" s="4">
        <v>34843</v>
      </c>
      <c r="E95" s="3">
        <v>20570</v>
      </c>
      <c r="F95" s="13">
        <v>45561</v>
      </c>
      <c r="G95" s="15">
        <v>937187570</v>
      </c>
      <c r="H95" s="3">
        <v>429.5</v>
      </c>
      <c r="I95" s="3">
        <v>367.5</v>
      </c>
      <c r="J95" s="20">
        <f t="shared" si="13"/>
        <v>93.718756999999997</v>
      </c>
      <c r="K95" s="5">
        <f t="shared" si="14"/>
        <v>398.5</v>
      </c>
      <c r="L95" s="8">
        <f>K95*C95/1000</f>
        <v>42244.985000000001</v>
      </c>
      <c r="M95" s="12">
        <f t="shared" si="15"/>
        <v>-7.2781874849103367E-2</v>
      </c>
      <c r="N95" s="17">
        <f t="shared" si="16"/>
        <v>86.897934144999994</v>
      </c>
      <c r="O95" s="6">
        <f t="shared" si="17"/>
        <v>-6.820822855000003</v>
      </c>
      <c r="P95" s="27">
        <f t="shared" si="12"/>
        <v>1075.2050784667761</v>
      </c>
    </row>
    <row r="96" spans="1:16" x14ac:dyDescent="0.3">
      <c r="A96" s="2" t="s">
        <v>50</v>
      </c>
      <c r="B96" s="2" t="s">
        <v>7</v>
      </c>
      <c r="C96" s="11">
        <v>106302</v>
      </c>
      <c r="D96" s="4">
        <v>34405</v>
      </c>
      <c r="E96" s="3">
        <v>91080</v>
      </c>
      <c r="F96" s="13">
        <v>46239</v>
      </c>
      <c r="G96" s="15">
        <v>4211461210</v>
      </c>
      <c r="H96" s="3">
        <v>434.13</v>
      </c>
      <c r="I96" s="3">
        <v>380</v>
      </c>
      <c r="J96" s="20">
        <f t="shared" si="13"/>
        <v>421.14612099999999</v>
      </c>
      <c r="K96" s="5">
        <f t="shared" si="14"/>
        <v>407.065</v>
      </c>
      <c r="L96" s="8">
        <f>K96*C96/1000</f>
        <v>43271.823630000006</v>
      </c>
      <c r="M96" s="12">
        <f t="shared" si="15"/>
        <v>-6.4170426912346534E-2</v>
      </c>
      <c r="N96" s="17">
        <f t="shared" si="16"/>
        <v>394.11976962204005</v>
      </c>
      <c r="O96" s="6">
        <f t="shared" si="17"/>
        <v>-27.026351377959941</v>
      </c>
      <c r="P96" s="27">
        <f t="shared" si="12"/>
        <v>1048.1787270888162</v>
      </c>
    </row>
    <row r="97" spans="1:16" x14ac:dyDescent="0.3">
      <c r="A97" s="2" t="s">
        <v>50</v>
      </c>
      <c r="B97" s="2" t="s">
        <v>8</v>
      </c>
      <c r="C97" s="11">
        <v>106302</v>
      </c>
      <c r="D97" s="4">
        <v>34405</v>
      </c>
      <c r="E97" s="3">
        <v>20570</v>
      </c>
      <c r="F97" s="13">
        <v>46217</v>
      </c>
      <c r="G97" s="15">
        <v>950685450</v>
      </c>
      <c r="H97" s="3">
        <v>434.13</v>
      </c>
      <c r="I97" s="3">
        <v>380</v>
      </c>
      <c r="J97" s="20">
        <f t="shared" si="13"/>
        <v>95.068545</v>
      </c>
      <c r="K97" s="5">
        <f t="shared" si="14"/>
        <v>407.065</v>
      </c>
      <c r="L97" s="8">
        <f>K97*C97/1000</f>
        <v>43271.823630000006</v>
      </c>
      <c r="M97" s="12">
        <f t="shared" si="15"/>
        <v>-6.3724957699547669E-2</v>
      </c>
      <c r="N97" s="17">
        <f t="shared" si="16"/>
        <v>89.010141206910006</v>
      </c>
      <c r="O97" s="6">
        <f t="shared" si="17"/>
        <v>-6.0584037930899939</v>
      </c>
      <c r="P97" s="27">
        <f t="shared" si="12"/>
        <v>1042.1203232957262</v>
      </c>
    </row>
    <row r="98" spans="1:16" x14ac:dyDescent="0.3">
      <c r="A98" s="2" t="s">
        <v>50</v>
      </c>
      <c r="B98" s="2" t="s">
        <v>8</v>
      </c>
      <c r="C98" s="11">
        <v>106302</v>
      </c>
      <c r="D98" s="4">
        <v>45561</v>
      </c>
      <c r="E98" s="3">
        <v>11758</v>
      </c>
      <c r="F98" s="13">
        <v>45561</v>
      </c>
      <c r="G98" s="15">
        <v>535706238</v>
      </c>
      <c r="H98" s="3">
        <v>434.13</v>
      </c>
      <c r="I98" s="3">
        <v>380</v>
      </c>
      <c r="J98" s="20">
        <f t="shared" si="13"/>
        <v>53.5706238</v>
      </c>
      <c r="K98" s="5">
        <f t="shared" si="14"/>
        <v>407.065</v>
      </c>
      <c r="L98" s="8">
        <f>K98*C98/1000</f>
        <v>43271.823630000006</v>
      </c>
      <c r="M98" s="12">
        <f t="shared" si="15"/>
        <v>-5.0244208204385243E-2</v>
      </c>
      <c r="N98" s="17">
        <f t="shared" si="16"/>
        <v>50.879010224154008</v>
      </c>
      <c r="O98" s="6">
        <f t="shared" si="17"/>
        <v>-2.6916135758459916</v>
      </c>
      <c r="P98" s="27">
        <f t="shared" si="12"/>
        <v>1039.4287097198801</v>
      </c>
    </row>
    <row r="99" spans="1:16" x14ac:dyDescent="0.3">
      <c r="A99" s="2" t="s">
        <v>50</v>
      </c>
      <c r="B99" s="2" t="s">
        <v>7</v>
      </c>
      <c r="C99" s="11">
        <v>106302</v>
      </c>
      <c r="D99" s="4">
        <v>45554</v>
      </c>
      <c r="E99" s="3">
        <v>8930</v>
      </c>
      <c r="F99" s="13">
        <v>45554</v>
      </c>
      <c r="G99" s="15">
        <v>406797220</v>
      </c>
      <c r="H99" s="3">
        <v>434.13</v>
      </c>
      <c r="I99" s="3">
        <v>380</v>
      </c>
      <c r="J99" s="20">
        <f t="shared" si="13"/>
        <v>40.679721999999998</v>
      </c>
      <c r="K99" s="5">
        <f t="shared" si="14"/>
        <v>407.065</v>
      </c>
      <c r="L99" s="8">
        <f>K99*C99/1000</f>
        <v>43271.823630000006</v>
      </c>
      <c r="M99" s="12">
        <f t="shared" si="15"/>
        <v>-5.0098265135882558E-2</v>
      </c>
      <c r="N99" s="17">
        <f t="shared" si="16"/>
        <v>38.641738501590012</v>
      </c>
      <c r="O99" s="6">
        <f t="shared" si="17"/>
        <v>-2.0379834984099858</v>
      </c>
      <c r="P99" s="27">
        <f t="shared" si="12"/>
        <v>1037.39072622147</v>
      </c>
    </row>
    <row r="100" spans="1:16" x14ac:dyDescent="0.3">
      <c r="A100" s="2" t="s">
        <v>51</v>
      </c>
      <c r="B100" s="2" t="s">
        <v>7</v>
      </c>
      <c r="C100" s="11">
        <v>107317.5</v>
      </c>
      <c r="D100" s="4">
        <v>46239</v>
      </c>
      <c r="E100" s="3">
        <v>20500</v>
      </c>
      <c r="F100" s="13">
        <v>46239</v>
      </c>
      <c r="G100" s="15">
        <v>947899500</v>
      </c>
      <c r="H100" s="3">
        <v>448.68</v>
      </c>
      <c r="I100" s="3">
        <v>397.5</v>
      </c>
      <c r="J100" s="20">
        <f t="shared" si="13"/>
        <v>94.789950000000005</v>
      </c>
      <c r="K100" s="5">
        <f t="shared" si="14"/>
        <v>423.09000000000003</v>
      </c>
      <c r="L100" s="8">
        <f>K100*C100/1000</f>
        <v>45404.961075000007</v>
      </c>
      <c r="M100" s="12">
        <f t="shared" si="15"/>
        <v>-1.8037564069292022E-2</v>
      </c>
      <c r="N100" s="17">
        <f t="shared" si="16"/>
        <v>93.080170203750015</v>
      </c>
      <c r="O100" s="6">
        <f t="shared" si="17"/>
        <v>-1.7097797962499897</v>
      </c>
      <c r="P100" s="27">
        <f t="shared" si="12"/>
        <v>1035.6809464252201</v>
      </c>
    </row>
    <row r="101" spans="1:16" x14ac:dyDescent="0.3">
      <c r="A101" s="2" t="s">
        <v>51</v>
      </c>
      <c r="B101" s="2" t="s">
        <v>8</v>
      </c>
      <c r="C101" s="11">
        <v>107317.5</v>
      </c>
      <c r="D101" s="4">
        <v>46217</v>
      </c>
      <c r="E101" s="3">
        <v>1560</v>
      </c>
      <c r="F101" s="13">
        <v>46217</v>
      </c>
      <c r="G101" s="15">
        <v>72098520</v>
      </c>
      <c r="H101" s="3">
        <v>448.68</v>
      </c>
      <c r="I101" s="3">
        <v>397.5</v>
      </c>
      <c r="J101" s="20">
        <f t="shared" si="13"/>
        <v>7.2098519999999997</v>
      </c>
      <c r="K101" s="5">
        <f t="shared" si="14"/>
        <v>423.09000000000003</v>
      </c>
      <c r="L101" s="8">
        <f>K101*C101/1000</f>
        <v>45404.961075000007</v>
      </c>
      <c r="M101" s="12">
        <f t="shared" si="15"/>
        <v>-1.7570134907068713E-2</v>
      </c>
      <c r="N101" s="17">
        <f t="shared" si="16"/>
        <v>7.0831739277000016</v>
      </c>
      <c r="O101" s="6">
        <f t="shared" si="17"/>
        <v>-0.12667807229999806</v>
      </c>
      <c r="P101" s="27">
        <f t="shared" si="12"/>
        <v>1035.5542683529202</v>
      </c>
    </row>
    <row r="102" spans="1:16" x14ac:dyDescent="0.3">
      <c r="A102" s="2" t="s">
        <v>52</v>
      </c>
      <c r="B102" s="2" t="s">
        <v>7</v>
      </c>
      <c r="C102" s="11">
        <v>107346</v>
      </c>
      <c r="D102" s="4">
        <v>35330</v>
      </c>
      <c r="E102" s="3">
        <v>30030</v>
      </c>
      <c r="F102" s="13">
        <v>46554</v>
      </c>
      <c r="G102" s="15">
        <v>1398001660</v>
      </c>
      <c r="H102" s="3">
        <v>451.32</v>
      </c>
      <c r="I102" s="3">
        <v>397.5</v>
      </c>
      <c r="J102" s="20">
        <f t="shared" si="13"/>
        <v>139.80016599999999</v>
      </c>
      <c r="K102" s="5">
        <f t="shared" si="14"/>
        <v>424.40999999999997</v>
      </c>
      <c r="L102" s="8">
        <f>K102*C102/1000</f>
        <v>45558.715859999997</v>
      </c>
      <c r="M102" s="12">
        <f t="shared" si="15"/>
        <v>-2.1379132620183094E-2</v>
      </c>
      <c r="N102" s="17">
        <f t="shared" si="16"/>
        <v>136.81282372758</v>
      </c>
      <c r="O102" s="6">
        <f t="shared" si="17"/>
        <v>-2.9873422724199941</v>
      </c>
      <c r="P102" s="27">
        <f t="shared" si="12"/>
        <v>1032.5669260805003</v>
      </c>
    </row>
    <row r="103" spans="1:16" x14ac:dyDescent="0.3">
      <c r="A103" s="2" t="s">
        <v>53</v>
      </c>
      <c r="B103" s="2" t="s">
        <v>7</v>
      </c>
      <c r="C103" s="11">
        <v>108228</v>
      </c>
      <c r="D103" s="4">
        <v>37328</v>
      </c>
      <c r="E103" s="3">
        <v>107800</v>
      </c>
      <c r="F103" s="13">
        <v>47706</v>
      </c>
      <c r="G103" s="15">
        <v>5142673030</v>
      </c>
      <c r="H103" s="3">
        <v>459.53</v>
      </c>
      <c r="I103" s="3">
        <v>400</v>
      </c>
      <c r="J103" s="20">
        <f t="shared" si="13"/>
        <v>514.26730299999997</v>
      </c>
      <c r="K103" s="5">
        <f t="shared" si="14"/>
        <v>429.76499999999999</v>
      </c>
      <c r="L103" s="8">
        <f>K103*C103/1000</f>
        <v>46512.606420000004</v>
      </c>
      <c r="M103" s="12">
        <f t="shared" si="15"/>
        <v>-2.5015586718651672E-2</v>
      </c>
      <c r="N103" s="17">
        <f t="shared" si="16"/>
        <v>501.40589720759999</v>
      </c>
      <c r="O103" s="6">
        <f t="shared" si="17"/>
        <v>-12.861405792399978</v>
      </c>
      <c r="P103" s="27">
        <f t="shared" si="12"/>
        <v>1019.7055202881003</v>
      </c>
    </row>
    <row r="104" spans="1:16" x14ac:dyDescent="0.3">
      <c r="A104" s="2" t="s">
        <v>53</v>
      </c>
      <c r="B104" s="2" t="s">
        <v>8</v>
      </c>
      <c r="C104" s="11">
        <v>108228</v>
      </c>
      <c r="D104" s="4">
        <v>37328</v>
      </c>
      <c r="E104" s="3">
        <v>40590</v>
      </c>
      <c r="F104" s="13">
        <v>46221</v>
      </c>
      <c r="G104" s="15">
        <v>1876098730</v>
      </c>
      <c r="H104" s="3">
        <v>459.53</v>
      </c>
      <c r="I104" s="3">
        <v>400</v>
      </c>
      <c r="J104" s="20">
        <f t="shared" si="13"/>
        <v>187.60987299999999</v>
      </c>
      <c r="K104" s="5">
        <f t="shared" si="14"/>
        <v>429.76499999999999</v>
      </c>
      <c r="L104" s="8">
        <f>K104*C104/1000</f>
        <v>46512.606420000004</v>
      </c>
      <c r="M104" s="12">
        <f t="shared" si="15"/>
        <v>6.308959563834593E-3</v>
      </c>
      <c r="N104" s="17">
        <f t="shared" si="16"/>
        <v>188.79466945877999</v>
      </c>
      <c r="O104" s="6">
        <f t="shared" si="17"/>
        <v>1.1847964587799993</v>
      </c>
      <c r="P104" s="27">
        <f t="shared" si="12"/>
        <v>1020.8903167468802</v>
      </c>
    </row>
    <row r="105" spans="1:16" x14ac:dyDescent="0.3">
      <c r="A105" s="2" t="s">
        <v>54</v>
      </c>
      <c r="B105" s="2" t="s">
        <v>8</v>
      </c>
      <c r="C105" s="11">
        <v>109056</v>
      </c>
      <c r="D105" s="4">
        <v>38419</v>
      </c>
      <c r="E105" s="3">
        <v>12210</v>
      </c>
      <c r="F105" s="13">
        <v>50656</v>
      </c>
      <c r="G105" s="15">
        <v>618513390</v>
      </c>
      <c r="H105" s="3">
        <v>457.04</v>
      </c>
      <c r="I105" s="3">
        <v>410</v>
      </c>
      <c r="J105" s="20">
        <f t="shared" si="13"/>
        <v>61.851339000000003</v>
      </c>
      <c r="K105" s="5">
        <f t="shared" si="14"/>
        <v>433.52</v>
      </c>
      <c r="L105" s="8">
        <f>K105*C105/1000</f>
        <v>47277.957119999999</v>
      </c>
      <c r="M105" s="12">
        <f t="shared" si="15"/>
        <v>-6.6685938092230002E-2</v>
      </c>
      <c r="N105" s="17">
        <f t="shared" si="16"/>
        <v>57.726385643519997</v>
      </c>
      <c r="O105" s="6">
        <f t="shared" si="17"/>
        <v>-4.1249533564800061</v>
      </c>
      <c r="P105" s="27">
        <f t="shared" si="12"/>
        <v>1016.7653633904002</v>
      </c>
    </row>
    <row r="106" spans="1:16" x14ac:dyDescent="0.3">
      <c r="A106" s="2" t="s">
        <v>54</v>
      </c>
      <c r="B106" s="2" t="s">
        <v>8</v>
      </c>
      <c r="C106" s="11">
        <v>109056</v>
      </c>
      <c r="D106" s="4">
        <v>46221</v>
      </c>
      <c r="E106" s="3">
        <v>5171</v>
      </c>
      <c r="F106" s="13">
        <v>46221</v>
      </c>
      <c r="G106" s="15">
        <v>239008791</v>
      </c>
      <c r="H106" s="3">
        <v>457.04</v>
      </c>
      <c r="I106" s="3">
        <v>410</v>
      </c>
      <c r="J106" s="20">
        <f t="shared" si="13"/>
        <v>23.900879100000001</v>
      </c>
      <c r="K106" s="5">
        <f t="shared" si="14"/>
        <v>433.52</v>
      </c>
      <c r="L106" s="8">
        <f>K106*C106/1000</f>
        <v>47277.957119999999</v>
      </c>
      <c r="M106" s="12">
        <f t="shared" si="15"/>
        <v>2.2867465437788059E-2</v>
      </c>
      <c r="N106" s="17">
        <f t="shared" si="16"/>
        <v>24.447431626752</v>
      </c>
      <c r="O106" s="6">
        <f t="shared" si="17"/>
        <v>0.54655252675199861</v>
      </c>
      <c r="P106" s="27">
        <f t="shared" si="12"/>
        <v>1017.3119159171522</v>
      </c>
    </row>
    <row r="107" spans="1:16" x14ac:dyDescent="0.3">
      <c r="A107" s="2" t="s">
        <v>54</v>
      </c>
      <c r="B107" s="2" t="s">
        <v>7</v>
      </c>
      <c r="C107" s="11">
        <v>109056</v>
      </c>
      <c r="D107" s="4">
        <v>47706</v>
      </c>
      <c r="E107" s="3">
        <v>12016</v>
      </c>
      <c r="F107" s="13">
        <v>47706</v>
      </c>
      <c r="G107" s="15">
        <v>573235296</v>
      </c>
      <c r="H107" s="3">
        <v>457.04</v>
      </c>
      <c r="I107" s="3">
        <v>410</v>
      </c>
      <c r="J107" s="20">
        <f t="shared" si="13"/>
        <v>57.323529600000001</v>
      </c>
      <c r="K107" s="5">
        <f t="shared" si="14"/>
        <v>433.52</v>
      </c>
      <c r="L107" s="8">
        <f>K107*C107/1000</f>
        <v>47277.957119999999</v>
      </c>
      <c r="M107" s="12">
        <f t="shared" si="15"/>
        <v>-8.9725166645705512E-3</v>
      </c>
      <c r="N107" s="17">
        <f t="shared" si="16"/>
        <v>56.809193275392005</v>
      </c>
      <c r="O107" s="6">
        <f t="shared" si="17"/>
        <v>-0.51433632460799572</v>
      </c>
      <c r="P107" s="27">
        <f t="shared" si="12"/>
        <v>1016.7975795925443</v>
      </c>
    </row>
    <row r="108" spans="1:16" x14ac:dyDescent="0.3">
      <c r="A108" s="2" t="s">
        <v>54</v>
      </c>
      <c r="B108" s="2" t="s">
        <v>7</v>
      </c>
      <c r="C108" s="11">
        <v>109056</v>
      </c>
      <c r="D108" s="4">
        <v>38419</v>
      </c>
      <c r="E108" s="3">
        <v>20570</v>
      </c>
      <c r="F108" s="13">
        <v>49713</v>
      </c>
      <c r="G108" s="15">
        <v>1022594760</v>
      </c>
      <c r="H108" s="3">
        <v>457.04</v>
      </c>
      <c r="I108" s="3">
        <v>410</v>
      </c>
      <c r="J108" s="20">
        <f t="shared" si="13"/>
        <v>102.25947600000001</v>
      </c>
      <c r="K108" s="5">
        <f t="shared" si="14"/>
        <v>433.52</v>
      </c>
      <c r="L108" s="8">
        <f>K108*C108/1000</f>
        <v>47277.957119999999</v>
      </c>
      <c r="M108" s="12">
        <f t="shared" si="15"/>
        <v>-4.8982014362440429E-2</v>
      </c>
      <c r="N108" s="17">
        <f t="shared" si="16"/>
        <v>97.250757795840002</v>
      </c>
      <c r="O108" s="6">
        <f t="shared" si="17"/>
        <v>-5.0087182041600045</v>
      </c>
      <c r="P108" s="27">
        <f t="shared" si="12"/>
        <v>1011.7888613883842</v>
      </c>
    </row>
    <row r="109" spans="1:16" x14ac:dyDescent="0.3">
      <c r="A109" s="2" t="s">
        <v>54</v>
      </c>
      <c r="B109" s="2" t="s">
        <v>7</v>
      </c>
      <c r="C109" s="11">
        <v>109056</v>
      </c>
      <c r="D109" s="4">
        <v>38419</v>
      </c>
      <c r="E109" s="3">
        <v>52250</v>
      </c>
      <c r="F109" s="13">
        <v>49469</v>
      </c>
      <c r="G109" s="15">
        <v>2584778900</v>
      </c>
      <c r="H109" s="3">
        <v>457.04</v>
      </c>
      <c r="I109" s="3">
        <v>410</v>
      </c>
      <c r="J109" s="20">
        <f t="shared" si="13"/>
        <v>258.47789</v>
      </c>
      <c r="K109" s="5">
        <f t="shared" si="14"/>
        <v>433.52</v>
      </c>
      <c r="L109" s="8">
        <f>K109*C109/1000</f>
        <v>47277.957119999999</v>
      </c>
      <c r="M109" s="12">
        <f t="shared" si="15"/>
        <v>-4.4291230467565557E-2</v>
      </c>
      <c r="N109" s="17">
        <f t="shared" si="16"/>
        <v>247.02732595200001</v>
      </c>
      <c r="O109" s="6">
        <f t="shared" si="17"/>
        <v>-11.45056404799999</v>
      </c>
      <c r="P109" s="27">
        <f t="shared" si="12"/>
        <v>1000.3382973403843</v>
      </c>
    </row>
    <row r="110" spans="1:16" x14ac:dyDescent="0.3">
      <c r="A110" s="2" t="s">
        <v>55</v>
      </c>
      <c r="B110" s="2" t="s">
        <v>8</v>
      </c>
      <c r="C110" s="11">
        <v>109339</v>
      </c>
      <c r="D110" s="4">
        <v>50656</v>
      </c>
      <c r="E110" s="3">
        <v>35746</v>
      </c>
      <c r="F110" s="13">
        <v>50656</v>
      </c>
      <c r="G110" s="15">
        <v>1810749376</v>
      </c>
      <c r="H110" s="3">
        <v>461.78</v>
      </c>
      <c r="I110" s="3">
        <v>430</v>
      </c>
      <c r="J110" s="20">
        <f t="shared" si="13"/>
        <v>181.0749376</v>
      </c>
      <c r="K110" s="5">
        <f t="shared" si="14"/>
        <v>445.89</v>
      </c>
      <c r="L110" s="8">
        <f>K110*C110/1000</f>
        <v>48753.166709999998</v>
      </c>
      <c r="M110" s="12">
        <f t="shared" si="15"/>
        <v>-3.7563828371762531E-2</v>
      </c>
      <c r="N110" s="17">
        <f t="shared" si="16"/>
        <v>174.27306972156597</v>
      </c>
      <c r="O110" s="6">
        <f t="shared" si="17"/>
        <v>-6.8018678784340239</v>
      </c>
      <c r="P110" s="27">
        <f t="shared" si="12"/>
        <v>993.53642946195032</v>
      </c>
    </row>
    <row r="111" spans="1:16" x14ac:dyDescent="0.3">
      <c r="A111" s="2" t="s">
        <v>55</v>
      </c>
      <c r="B111" s="2" t="s">
        <v>7</v>
      </c>
      <c r="C111" s="11">
        <v>109339</v>
      </c>
      <c r="D111" s="4">
        <v>49469</v>
      </c>
      <c r="E111" s="3">
        <v>14794</v>
      </c>
      <c r="F111" s="13">
        <v>49469</v>
      </c>
      <c r="G111" s="15">
        <v>731844386</v>
      </c>
      <c r="H111" s="3">
        <v>461.78</v>
      </c>
      <c r="I111" s="3">
        <v>430</v>
      </c>
      <c r="J111" s="20">
        <f t="shared" si="13"/>
        <v>73.184438599999993</v>
      </c>
      <c r="K111" s="5">
        <f t="shared" si="14"/>
        <v>445.89</v>
      </c>
      <c r="L111" s="8">
        <f>K111*C111/1000</f>
        <v>48753.166709999998</v>
      </c>
      <c r="M111" s="12">
        <f t="shared" si="15"/>
        <v>-1.4470340819503158E-2</v>
      </c>
      <c r="N111" s="17">
        <f t="shared" si="16"/>
        <v>72.125434830773997</v>
      </c>
      <c r="O111" s="6">
        <f t="shared" si="17"/>
        <v>-1.0590037692259955</v>
      </c>
      <c r="P111" s="27">
        <f t="shared" si="12"/>
        <v>992.4774256927243</v>
      </c>
    </row>
    <row r="112" spans="1:16" x14ac:dyDescent="0.3">
      <c r="A112" s="2" t="s">
        <v>56</v>
      </c>
      <c r="B112" s="2" t="s">
        <v>8</v>
      </c>
      <c r="C112" s="11">
        <v>112127</v>
      </c>
      <c r="D112" s="4">
        <v>50656</v>
      </c>
      <c r="E112" s="3">
        <v>12439</v>
      </c>
      <c r="F112" s="13">
        <v>50656</v>
      </c>
      <c r="G112" s="15">
        <v>630109984</v>
      </c>
      <c r="H112" s="3">
        <v>472.96</v>
      </c>
      <c r="I112" s="3">
        <v>465</v>
      </c>
      <c r="J112" s="20">
        <f t="shared" si="13"/>
        <v>63.010998399999998</v>
      </c>
      <c r="K112" s="5">
        <f t="shared" si="14"/>
        <v>468.98</v>
      </c>
      <c r="L112" s="8">
        <f>K112*C112/1000</f>
        <v>52585.320460000003</v>
      </c>
      <c r="M112" s="12">
        <f t="shared" si="15"/>
        <v>3.8086711544535801E-2</v>
      </c>
      <c r="N112" s="17">
        <f t="shared" si="16"/>
        <v>65.410880120194008</v>
      </c>
      <c r="O112" s="6">
        <f t="shared" si="17"/>
        <v>2.3998817201940099</v>
      </c>
      <c r="P112" s="27">
        <f t="shared" si="12"/>
        <v>994.8773074129183</v>
      </c>
    </row>
    <row r="113" spans="1:16" x14ac:dyDescent="0.3">
      <c r="A113" s="2" t="s">
        <v>56</v>
      </c>
      <c r="B113" s="2" t="s">
        <v>8</v>
      </c>
      <c r="C113" s="11">
        <v>112127</v>
      </c>
      <c r="D113" s="4">
        <v>43353</v>
      </c>
      <c r="E113" s="3">
        <v>30030</v>
      </c>
      <c r="F113" s="13">
        <v>52070</v>
      </c>
      <c r="G113" s="15">
        <v>1563653850</v>
      </c>
      <c r="H113" s="3">
        <v>472.96</v>
      </c>
      <c r="I113" s="3">
        <v>465</v>
      </c>
      <c r="J113" s="20">
        <f t="shared" si="13"/>
        <v>156.365385</v>
      </c>
      <c r="K113" s="5">
        <f t="shared" si="14"/>
        <v>468.98</v>
      </c>
      <c r="L113" s="8">
        <f>K113*C113/1000</f>
        <v>52585.320460000003</v>
      </c>
      <c r="M113" s="12">
        <f t="shared" si="15"/>
        <v>9.8966863837142149E-3</v>
      </c>
      <c r="N113" s="17">
        <f t="shared" si="16"/>
        <v>157.91371734137999</v>
      </c>
      <c r="O113" s="6">
        <f t="shared" si="17"/>
        <v>1.5483323413799894</v>
      </c>
      <c r="P113" s="27">
        <f t="shared" si="12"/>
        <v>996.42563975429834</v>
      </c>
    </row>
    <row r="114" spans="1:16" x14ac:dyDescent="0.3">
      <c r="A114" s="2" t="s">
        <v>56</v>
      </c>
      <c r="B114" s="2" t="s">
        <v>7</v>
      </c>
      <c r="C114" s="11">
        <v>112127</v>
      </c>
      <c r="D114" s="4">
        <v>43353</v>
      </c>
      <c r="E114" s="3">
        <v>91190</v>
      </c>
      <c r="F114" s="13">
        <v>51540</v>
      </c>
      <c r="G114" s="15">
        <v>4699963620</v>
      </c>
      <c r="H114" s="3">
        <v>472.96</v>
      </c>
      <c r="I114" s="3">
        <v>465</v>
      </c>
      <c r="J114" s="20">
        <f t="shared" si="13"/>
        <v>469.99636199999998</v>
      </c>
      <c r="K114" s="5">
        <f t="shared" si="14"/>
        <v>468.98</v>
      </c>
      <c r="L114" s="8">
        <f>K114*C114/1000</f>
        <v>52585.320460000003</v>
      </c>
      <c r="M114" s="12">
        <f t="shared" si="15"/>
        <v>2.0281731858750485E-2</v>
      </c>
      <c r="N114" s="17">
        <f t="shared" si="16"/>
        <v>479.52553727474003</v>
      </c>
      <c r="O114" s="6">
        <f t="shared" si="17"/>
        <v>9.5291752747400551</v>
      </c>
      <c r="P114" s="27">
        <f t="shared" si="12"/>
        <v>1005.9548150290384</v>
      </c>
    </row>
    <row r="115" spans="1:16" x14ac:dyDescent="0.3">
      <c r="A115" s="2" t="s">
        <v>56</v>
      </c>
      <c r="B115" s="2" t="s">
        <v>7</v>
      </c>
      <c r="C115" s="11">
        <v>112127</v>
      </c>
      <c r="D115" s="4">
        <v>49469</v>
      </c>
      <c r="E115" s="3">
        <v>9415</v>
      </c>
      <c r="F115" s="13">
        <v>49469</v>
      </c>
      <c r="G115" s="15">
        <v>465750635</v>
      </c>
      <c r="H115" s="3">
        <v>472.96</v>
      </c>
      <c r="I115" s="3">
        <v>465</v>
      </c>
      <c r="J115" s="20">
        <f t="shared" si="13"/>
        <v>46.575063499999999</v>
      </c>
      <c r="K115" s="5">
        <f t="shared" si="14"/>
        <v>468.98</v>
      </c>
      <c r="L115" s="8">
        <f>K115*C115/1000</f>
        <v>52585.320460000003</v>
      </c>
      <c r="M115" s="12">
        <f t="shared" si="15"/>
        <v>6.2995420566415383E-2</v>
      </c>
      <c r="N115" s="17">
        <f t="shared" si="16"/>
        <v>49.509079213090004</v>
      </c>
      <c r="O115" s="6">
        <f t="shared" si="17"/>
        <v>2.9340157130900053</v>
      </c>
      <c r="P115" s="27">
        <f t="shared" si="12"/>
        <v>1008.8888307421284</v>
      </c>
    </row>
    <row r="116" spans="1:16" x14ac:dyDescent="0.3">
      <c r="A116" s="2" t="s">
        <v>57</v>
      </c>
      <c r="B116" s="2" t="s">
        <v>8</v>
      </c>
      <c r="C116" s="11">
        <v>114367</v>
      </c>
      <c r="D116" s="4">
        <v>52070</v>
      </c>
      <c r="E116" s="3">
        <v>4612</v>
      </c>
      <c r="F116" s="13">
        <v>52070</v>
      </c>
      <c r="G116" s="15">
        <v>240146840</v>
      </c>
      <c r="H116" s="3">
        <v>477.86</v>
      </c>
      <c r="I116" s="3">
        <v>467.5</v>
      </c>
      <c r="J116" s="20">
        <f t="shared" si="13"/>
        <v>24.014683999999999</v>
      </c>
      <c r="K116" s="5">
        <f t="shared" si="14"/>
        <v>472.68</v>
      </c>
      <c r="L116" s="8">
        <f>K116*C116/1000</f>
        <v>54058.993560000003</v>
      </c>
      <c r="M116" s="12">
        <f t="shared" si="15"/>
        <v>3.8198455156520206E-2</v>
      </c>
      <c r="N116" s="17">
        <f t="shared" si="16"/>
        <v>24.932007829872003</v>
      </c>
      <c r="O116" s="6">
        <f t="shared" si="17"/>
        <v>0.91732382987200367</v>
      </c>
      <c r="P116" s="27">
        <f t="shared" si="12"/>
        <v>1009.8061545720004</v>
      </c>
    </row>
    <row r="117" spans="1:16" x14ac:dyDescent="0.3">
      <c r="A117" s="2" t="s">
        <v>57</v>
      </c>
      <c r="B117" s="2" t="s">
        <v>7</v>
      </c>
      <c r="C117" s="11">
        <v>114367</v>
      </c>
      <c r="D117" s="4">
        <v>51540</v>
      </c>
      <c r="E117" s="3">
        <v>5769</v>
      </c>
      <c r="F117" s="13">
        <v>51540</v>
      </c>
      <c r="G117" s="15">
        <v>297334260</v>
      </c>
      <c r="H117" s="3">
        <v>477.86</v>
      </c>
      <c r="I117" s="3">
        <v>467.5</v>
      </c>
      <c r="J117" s="20">
        <f t="shared" si="13"/>
        <v>29.733426000000001</v>
      </c>
      <c r="K117" s="5">
        <f t="shared" si="14"/>
        <v>472.68</v>
      </c>
      <c r="L117" s="8">
        <f>K117*C117/1000</f>
        <v>54058.993560000003</v>
      </c>
      <c r="M117" s="12">
        <f t="shared" si="15"/>
        <v>4.8874535506402861E-2</v>
      </c>
      <c r="N117" s="17">
        <f t="shared" si="16"/>
        <v>31.186633384764001</v>
      </c>
      <c r="O117" s="6">
        <f t="shared" si="17"/>
        <v>1.4532073847639992</v>
      </c>
      <c r="P117" s="27">
        <f t="shared" si="12"/>
        <v>1011.2593619567645</v>
      </c>
    </row>
    <row r="118" spans="1:16" x14ac:dyDescent="0.3">
      <c r="A118" s="2" t="s">
        <v>58</v>
      </c>
      <c r="B118" s="2" t="s">
        <v>7</v>
      </c>
      <c r="C118" s="11">
        <v>115206</v>
      </c>
      <c r="D118" s="4">
        <v>46506</v>
      </c>
      <c r="E118" s="3">
        <v>0</v>
      </c>
      <c r="G118" s="15">
        <v>0</v>
      </c>
      <c r="H118" s="3">
        <v>481</v>
      </c>
      <c r="I118" s="3">
        <v>465</v>
      </c>
      <c r="J118" s="20">
        <f t="shared" si="13"/>
        <v>0</v>
      </c>
      <c r="K118" s="5">
        <f t="shared" si="14"/>
        <v>473</v>
      </c>
      <c r="L118" s="8">
        <f>K118*C118/1000</f>
        <v>54492.438000000002</v>
      </c>
      <c r="M118" s="12" t="e">
        <f t="shared" si="15"/>
        <v>#DIV/0!</v>
      </c>
      <c r="N118" s="17">
        <f t="shared" si="16"/>
        <v>0</v>
      </c>
      <c r="O118" s="6">
        <f t="shared" si="17"/>
        <v>0</v>
      </c>
      <c r="P118" s="27">
        <f t="shared" si="12"/>
        <v>1011.2593619567645</v>
      </c>
    </row>
    <row r="119" spans="1:16" x14ac:dyDescent="0.3">
      <c r="A119" s="2" t="s">
        <v>58</v>
      </c>
      <c r="B119" s="2" t="s">
        <v>7</v>
      </c>
      <c r="C119" s="11">
        <v>115206</v>
      </c>
      <c r="D119" s="4">
        <v>51540</v>
      </c>
      <c r="E119" s="3">
        <v>697</v>
      </c>
      <c r="F119" s="13">
        <v>51540</v>
      </c>
      <c r="G119" s="15">
        <v>35923380</v>
      </c>
      <c r="H119" s="3">
        <v>481</v>
      </c>
      <c r="I119" s="3">
        <v>465</v>
      </c>
      <c r="J119" s="20">
        <f t="shared" si="13"/>
        <v>3.5923379999999998</v>
      </c>
      <c r="K119" s="5">
        <f t="shared" si="14"/>
        <v>473</v>
      </c>
      <c r="L119" s="8">
        <f>K119*C119/1000</f>
        <v>54492.438000000002</v>
      </c>
      <c r="M119" s="12">
        <f t="shared" si="15"/>
        <v>5.7284400465657859E-2</v>
      </c>
      <c r="N119" s="17">
        <f t="shared" si="16"/>
        <v>3.7981229285999998</v>
      </c>
      <c r="O119" s="6">
        <f t="shared" si="17"/>
        <v>0.20578492859999997</v>
      </c>
      <c r="P119" s="27">
        <f t="shared" si="12"/>
        <v>1011.4651468853644</v>
      </c>
    </row>
    <row r="120" spans="1:16" x14ac:dyDescent="0.3">
      <c r="A120" s="2" t="s">
        <v>58</v>
      </c>
      <c r="B120" s="2" t="s">
        <v>8</v>
      </c>
      <c r="C120" s="11">
        <v>115206</v>
      </c>
      <c r="D120" s="4">
        <v>46506</v>
      </c>
      <c r="E120" s="3">
        <v>0</v>
      </c>
      <c r="G120" s="15">
        <v>0</v>
      </c>
      <c r="H120" s="3">
        <v>481</v>
      </c>
      <c r="I120" s="3">
        <v>465</v>
      </c>
      <c r="J120" s="20">
        <f t="shared" si="13"/>
        <v>0</v>
      </c>
      <c r="K120" s="5">
        <f t="shared" si="14"/>
        <v>473</v>
      </c>
      <c r="L120" s="8">
        <f>K120*C120/1000</f>
        <v>54492.438000000002</v>
      </c>
      <c r="M120" s="12" t="e">
        <f t="shared" si="15"/>
        <v>#DIV/0!</v>
      </c>
      <c r="N120" s="17">
        <f t="shared" si="16"/>
        <v>0</v>
      </c>
      <c r="O120" s="6">
        <f t="shared" si="17"/>
        <v>0</v>
      </c>
      <c r="P120" s="27">
        <f t="shared" si="12"/>
        <v>1011.4651468853644</v>
      </c>
    </row>
    <row r="121" spans="1:16" x14ac:dyDescent="0.3">
      <c r="A121" s="2" t="s">
        <v>59</v>
      </c>
      <c r="B121" s="2" t="s">
        <v>7</v>
      </c>
      <c r="C121" s="11">
        <v>117787</v>
      </c>
      <c r="D121" s="4">
        <v>46506</v>
      </c>
      <c r="E121" s="3">
        <v>123200</v>
      </c>
      <c r="F121" s="13">
        <v>47772</v>
      </c>
      <c r="G121" s="15">
        <v>5885509300</v>
      </c>
      <c r="H121" s="3">
        <v>484.47</v>
      </c>
      <c r="I121" s="3">
        <v>465</v>
      </c>
      <c r="J121" s="20">
        <f t="shared" si="13"/>
        <v>588.55092999999999</v>
      </c>
      <c r="K121" s="5">
        <f t="shared" si="14"/>
        <v>474.73500000000001</v>
      </c>
      <c r="L121" s="8">
        <f>K121*C121/1000</f>
        <v>55917.611445000002</v>
      </c>
      <c r="M121" s="12">
        <f t="shared" si="15"/>
        <v>0.17051016170560174</v>
      </c>
      <c r="N121" s="17">
        <f t="shared" si="16"/>
        <v>688.90497300239997</v>
      </c>
      <c r="O121" s="6">
        <f t="shared" si="17"/>
        <v>100.35404300239998</v>
      </c>
      <c r="P121" s="27">
        <f t="shared" si="12"/>
        <v>1111.8191898877644</v>
      </c>
    </row>
    <row r="122" spans="1:16" x14ac:dyDescent="0.3">
      <c r="A122" s="2" t="s">
        <v>59</v>
      </c>
      <c r="B122" s="2" t="s">
        <v>8</v>
      </c>
      <c r="C122" s="11">
        <v>117787</v>
      </c>
      <c r="D122" s="4">
        <v>46506</v>
      </c>
      <c r="E122" s="3">
        <v>42240</v>
      </c>
      <c r="F122" s="13">
        <v>47549</v>
      </c>
      <c r="G122" s="15">
        <v>2008478230</v>
      </c>
      <c r="H122" s="3">
        <v>484.47</v>
      </c>
      <c r="I122" s="3">
        <v>465</v>
      </c>
      <c r="J122" s="20">
        <f t="shared" si="13"/>
        <v>200.84782300000001</v>
      </c>
      <c r="K122" s="5">
        <f t="shared" si="14"/>
        <v>474.73500000000001</v>
      </c>
      <c r="L122" s="8">
        <f>K122*C122/1000</f>
        <v>55917.611445000002</v>
      </c>
      <c r="M122" s="12">
        <f t="shared" si="15"/>
        <v>0.17599973595659213</v>
      </c>
      <c r="N122" s="17">
        <f t="shared" si="16"/>
        <v>236.19599074368003</v>
      </c>
      <c r="O122" s="6">
        <f t="shared" si="17"/>
        <v>35.348167743680023</v>
      </c>
      <c r="P122" s="27">
        <f t="shared" si="12"/>
        <v>1147.1673576314445</v>
      </c>
    </row>
    <row r="123" spans="1:16" x14ac:dyDescent="0.3">
      <c r="A123" s="2" t="s">
        <v>60</v>
      </c>
      <c r="B123" s="2" t="s">
        <v>7</v>
      </c>
      <c r="C123" s="11">
        <v>139000</v>
      </c>
      <c r="D123" s="4">
        <v>47772</v>
      </c>
      <c r="E123" s="3">
        <v>1257</v>
      </c>
      <c r="F123" s="13">
        <v>47772</v>
      </c>
      <c r="G123" s="15">
        <v>60049404</v>
      </c>
      <c r="H123" s="3">
        <v>485.53</v>
      </c>
      <c r="I123" s="3">
        <v>465</v>
      </c>
      <c r="J123" s="20">
        <f t="shared" si="13"/>
        <v>6.0049403999999997</v>
      </c>
      <c r="K123" s="5">
        <f t="shared" si="14"/>
        <v>475.26499999999999</v>
      </c>
      <c r="L123" s="8">
        <f>K123*C123/1000</f>
        <v>66061.835000000006</v>
      </c>
      <c r="M123" s="12">
        <f t="shared" si="15"/>
        <v>0.38285679896173508</v>
      </c>
      <c r="N123" s="17">
        <f t="shared" si="16"/>
        <v>8.3039726595000012</v>
      </c>
      <c r="O123" s="6">
        <f t="shared" si="17"/>
        <v>2.2990322595000015</v>
      </c>
      <c r="P123" s="27">
        <f t="shared" si="12"/>
        <v>1149.4663898909446</v>
      </c>
    </row>
    <row r="124" spans="1:16" x14ac:dyDescent="0.3">
      <c r="A124" s="2" t="s">
        <v>60</v>
      </c>
      <c r="B124" s="2" t="s">
        <v>8</v>
      </c>
      <c r="C124" s="11">
        <v>139000</v>
      </c>
      <c r="D124" s="4">
        <v>47549</v>
      </c>
      <c r="E124" s="3">
        <v>6317</v>
      </c>
      <c r="F124" s="13">
        <v>47549</v>
      </c>
      <c r="G124" s="15">
        <v>300367033</v>
      </c>
      <c r="H124" s="3">
        <v>485.53</v>
      </c>
      <c r="I124" s="3">
        <v>465</v>
      </c>
      <c r="J124" s="20">
        <f t="shared" si="13"/>
        <v>30.036703299999999</v>
      </c>
      <c r="K124" s="5">
        <f t="shared" si="14"/>
        <v>475.26499999999999</v>
      </c>
      <c r="L124" s="8">
        <f>K124*C124/1000</f>
        <v>66061.835000000006</v>
      </c>
      <c r="M124" s="12">
        <f t="shared" si="15"/>
        <v>0.38934225746072482</v>
      </c>
      <c r="N124" s="17">
        <f t="shared" si="16"/>
        <v>41.731261169500009</v>
      </c>
      <c r="O124" s="6">
        <f t="shared" si="17"/>
        <v>11.694557869500009</v>
      </c>
      <c r="P124" s="27">
        <f t="shared" si="12"/>
        <v>1161.1609477604445</v>
      </c>
    </row>
    <row r="125" spans="1:16" x14ac:dyDescent="0.3">
      <c r="A125" s="2" t="s">
        <v>61</v>
      </c>
      <c r="B125" s="2" t="s">
        <v>8</v>
      </c>
      <c r="C125" s="11">
        <v>118048</v>
      </c>
      <c r="D125" s="4">
        <v>47395</v>
      </c>
      <c r="E125" s="3">
        <v>30030</v>
      </c>
      <c r="F125" s="13">
        <v>47690</v>
      </c>
      <c r="G125" s="15">
        <v>1432120360</v>
      </c>
      <c r="H125" s="3">
        <v>486.3</v>
      </c>
      <c r="I125" s="3">
        <v>465</v>
      </c>
      <c r="J125" s="20">
        <f t="shared" si="13"/>
        <v>143.21203600000001</v>
      </c>
      <c r="K125" s="5">
        <f t="shared" si="14"/>
        <v>475.65</v>
      </c>
      <c r="L125" s="8">
        <f>K125*C125/1000</f>
        <v>56149.531199999998</v>
      </c>
      <c r="M125" s="12">
        <f t="shared" si="15"/>
        <v>0.17738585028307807</v>
      </c>
      <c r="N125" s="17">
        <f t="shared" si="16"/>
        <v>168.61704219360001</v>
      </c>
      <c r="O125" s="6">
        <f t="shared" si="17"/>
        <v>25.405006193600002</v>
      </c>
      <c r="P125" s="27">
        <f t="shared" si="12"/>
        <v>1186.5659539540445</v>
      </c>
    </row>
    <row r="126" spans="1:16" x14ac:dyDescent="0.3">
      <c r="A126" s="2" t="s">
        <v>61</v>
      </c>
      <c r="B126" s="2" t="s">
        <v>7</v>
      </c>
      <c r="C126" s="11">
        <v>118048</v>
      </c>
      <c r="D126" s="4">
        <v>47772</v>
      </c>
      <c r="E126" s="3">
        <v>2400</v>
      </c>
      <c r="F126" s="13">
        <v>47772</v>
      </c>
      <c r="G126" s="15">
        <v>114652800</v>
      </c>
      <c r="H126" s="3">
        <v>486.3</v>
      </c>
      <c r="I126" s="3">
        <v>465</v>
      </c>
      <c r="J126" s="20">
        <f t="shared" si="13"/>
        <v>11.46528</v>
      </c>
      <c r="K126" s="5">
        <f t="shared" si="14"/>
        <v>475.65</v>
      </c>
      <c r="L126" s="8">
        <f>K126*C126/1000</f>
        <v>56149.531199999998</v>
      </c>
      <c r="M126" s="12">
        <f t="shared" si="15"/>
        <v>0.17536488319517707</v>
      </c>
      <c r="N126" s="17">
        <f t="shared" si="16"/>
        <v>13.475887488</v>
      </c>
      <c r="O126" s="6">
        <f t="shared" si="17"/>
        <v>2.0106074879999998</v>
      </c>
      <c r="P126" s="27">
        <f t="shared" si="12"/>
        <v>1188.5765614420445</v>
      </c>
    </row>
    <row r="127" spans="1:16" x14ac:dyDescent="0.3">
      <c r="A127" s="2" t="s">
        <v>61</v>
      </c>
      <c r="B127" s="2" t="s">
        <v>8</v>
      </c>
      <c r="C127" s="11">
        <v>118048</v>
      </c>
      <c r="D127" s="4">
        <v>47549</v>
      </c>
      <c r="E127" s="3">
        <v>1449</v>
      </c>
      <c r="F127" s="13">
        <v>47549</v>
      </c>
      <c r="G127" s="15">
        <v>68898501</v>
      </c>
      <c r="H127" s="3">
        <v>486.3</v>
      </c>
      <c r="I127" s="3">
        <v>465</v>
      </c>
      <c r="J127" s="20">
        <f t="shared" si="13"/>
        <v>6.8898501000000003</v>
      </c>
      <c r="K127" s="5">
        <f t="shared" si="14"/>
        <v>475.65</v>
      </c>
      <c r="L127" s="8">
        <f>K127*C127/1000</f>
        <v>56149.531199999998</v>
      </c>
      <c r="M127" s="12">
        <f t="shared" si="15"/>
        <v>0.18087722559885577</v>
      </c>
      <c r="N127" s="17">
        <f t="shared" si="16"/>
        <v>8.1360670708799994</v>
      </c>
      <c r="O127" s="6">
        <f t="shared" si="17"/>
        <v>1.2462169708799991</v>
      </c>
      <c r="P127" s="27">
        <f t="shared" si="12"/>
        <v>1189.8227784129244</v>
      </c>
    </row>
    <row r="128" spans="1:16" x14ac:dyDescent="0.3">
      <c r="A128" s="2" t="s">
        <v>61</v>
      </c>
      <c r="B128" s="2" t="s">
        <v>7</v>
      </c>
      <c r="C128" s="11">
        <v>118048</v>
      </c>
      <c r="D128" s="4">
        <v>47395</v>
      </c>
      <c r="E128" s="3">
        <v>60060</v>
      </c>
      <c r="F128" s="13">
        <v>51712</v>
      </c>
      <c r="G128" s="15">
        <v>3105838890</v>
      </c>
      <c r="H128" s="3">
        <v>486.3</v>
      </c>
      <c r="I128" s="3">
        <v>465</v>
      </c>
      <c r="J128" s="20">
        <f t="shared" si="13"/>
        <v>310.583889</v>
      </c>
      <c r="K128" s="5">
        <f t="shared" si="14"/>
        <v>475.65</v>
      </c>
      <c r="L128" s="8">
        <f>K128*C128/1000</f>
        <v>56149.531199999998</v>
      </c>
      <c r="M128" s="12">
        <f t="shared" si="15"/>
        <v>8.5812407178217809E-2</v>
      </c>
      <c r="N128" s="17">
        <f t="shared" si="16"/>
        <v>337.23408438720003</v>
      </c>
      <c r="O128" s="6">
        <f t="shared" si="17"/>
        <v>26.650195387200029</v>
      </c>
      <c r="P128" s="27">
        <f t="shared" si="12"/>
        <v>1216.4729738001245</v>
      </c>
    </row>
    <row r="129" spans="1:16" x14ac:dyDescent="0.3">
      <c r="A129" s="2" t="s">
        <v>62</v>
      </c>
      <c r="B129" s="2" t="s">
        <v>8</v>
      </c>
      <c r="C129" s="11">
        <v>119068</v>
      </c>
      <c r="D129" s="4">
        <v>47690</v>
      </c>
      <c r="E129" s="3">
        <v>520</v>
      </c>
      <c r="F129" s="13">
        <v>47690</v>
      </c>
      <c r="G129" s="15">
        <v>24798800</v>
      </c>
      <c r="H129" s="3">
        <v>490.13</v>
      </c>
      <c r="I129" s="3">
        <v>482.5</v>
      </c>
      <c r="J129" s="20">
        <f t="shared" si="13"/>
        <v>2.4798800000000001</v>
      </c>
      <c r="K129" s="5">
        <f t="shared" si="14"/>
        <v>486.315</v>
      </c>
      <c r="L129" s="8">
        <f>K129*C129/1000</f>
        <v>57904.55442</v>
      </c>
      <c r="M129" s="12">
        <f t="shared" si="15"/>
        <v>0.21418650492765789</v>
      </c>
      <c r="N129" s="17">
        <f t="shared" si="16"/>
        <v>3.0110368298400001</v>
      </c>
      <c r="O129" s="6">
        <f t="shared" si="17"/>
        <v>0.53115682984000001</v>
      </c>
      <c r="P129" s="27">
        <f t="shared" si="12"/>
        <v>1217.0041306299645</v>
      </c>
    </row>
    <row r="130" spans="1:16" x14ac:dyDescent="0.3">
      <c r="A130" s="2" t="s">
        <v>62</v>
      </c>
      <c r="B130" s="2" t="s">
        <v>7</v>
      </c>
      <c r="C130" s="11">
        <v>119068</v>
      </c>
      <c r="D130" s="4">
        <v>51712</v>
      </c>
      <c r="E130" s="3">
        <v>13540</v>
      </c>
      <c r="F130" s="13">
        <v>51712</v>
      </c>
      <c r="G130" s="15">
        <v>700180480</v>
      </c>
      <c r="H130" s="3">
        <v>490.13</v>
      </c>
      <c r="I130" s="3">
        <v>482.5</v>
      </c>
      <c r="J130" s="20">
        <f t="shared" si="13"/>
        <v>70.018047999999993</v>
      </c>
      <c r="K130" s="5">
        <f t="shared" si="14"/>
        <v>486.315</v>
      </c>
      <c r="L130" s="8">
        <f>K130*C130/1000</f>
        <v>57904.55442</v>
      </c>
      <c r="M130" s="12">
        <f t="shared" si="15"/>
        <v>0.11975082031249995</v>
      </c>
      <c r="N130" s="17">
        <f t="shared" si="16"/>
        <v>78.402766684680003</v>
      </c>
      <c r="O130" s="6">
        <f t="shared" si="17"/>
        <v>8.3847186846800099</v>
      </c>
      <c r="P130" s="27">
        <f t="shared" si="12"/>
        <v>1225.3888493146444</v>
      </c>
    </row>
    <row r="131" spans="1:16" x14ac:dyDescent="0.3">
      <c r="A131" s="2" t="s">
        <v>63</v>
      </c>
      <c r="B131" s="2" t="s">
        <v>7</v>
      </c>
      <c r="C131" s="11">
        <v>118887</v>
      </c>
      <c r="D131" s="4">
        <v>51712</v>
      </c>
      <c r="E131" s="3">
        <v>7321</v>
      </c>
      <c r="F131" s="13">
        <v>51712</v>
      </c>
      <c r="G131" s="15">
        <v>378583552</v>
      </c>
      <c r="H131" s="3">
        <v>495.95</v>
      </c>
      <c r="I131" s="3">
        <v>482.5</v>
      </c>
      <c r="J131" s="20">
        <f t="shared" si="13"/>
        <v>37.858355199999998</v>
      </c>
      <c r="K131" s="5">
        <f t="shared" si="14"/>
        <v>489.22500000000002</v>
      </c>
      <c r="L131" s="8">
        <f>K131*C131/1000</f>
        <v>58162.492575000004</v>
      </c>
      <c r="M131" s="12">
        <f t="shared" si="15"/>
        <v>0.1247387951539296</v>
      </c>
      <c r="N131" s="17">
        <f t="shared" si="16"/>
        <v>42.5807608141575</v>
      </c>
      <c r="O131" s="6">
        <f t="shared" si="17"/>
        <v>4.7224056141575019</v>
      </c>
      <c r="P131" s="27">
        <f t="shared" si="12"/>
        <v>1230.1112549288018</v>
      </c>
    </row>
    <row r="132" spans="1:16" x14ac:dyDescent="0.3">
      <c r="A132" s="2" t="s">
        <v>63</v>
      </c>
      <c r="B132" s="2" t="s">
        <v>8</v>
      </c>
      <c r="C132" s="11">
        <v>118887</v>
      </c>
      <c r="D132" s="4">
        <v>47690</v>
      </c>
      <c r="E132" s="3">
        <v>2972</v>
      </c>
      <c r="F132" s="13">
        <v>47690</v>
      </c>
      <c r="G132" s="15">
        <v>141734680</v>
      </c>
      <c r="H132" s="3">
        <v>495.95</v>
      </c>
      <c r="I132" s="3">
        <v>482.5</v>
      </c>
      <c r="J132" s="20">
        <f t="shared" si="13"/>
        <v>14.173468</v>
      </c>
      <c r="K132" s="5">
        <f t="shared" si="14"/>
        <v>489.22500000000002</v>
      </c>
      <c r="L132" s="8">
        <f>K132*C132/1000</f>
        <v>58162.492575000004</v>
      </c>
      <c r="M132" s="12">
        <f t="shared" si="15"/>
        <v>0.21959514730551488</v>
      </c>
      <c r="N132" s="17">
        <f t="shared" si="16"/>
        <v>17.28589279329</v>
      </c>
      <c r="O132" s="6">
        <f t="shared" si="17"/>
        <v>3.1124247932899998</v>
      </c>
      <c r="P132" s="27">
        <f t="shared" si="12"/>
        <v>1233.2236797220919</v>
      </c>
    </row>
    <row r="133" spans="1:16" x14ac:dyDescent="0.3">
      <c r="A133" s="2" t="s">
        <v>64</v>
      </c>
      <c r="B133" s="2" t="s">
        <v>7</v>
      </c>
      <c r="C133" s="11">
        <v>121703</v>
      </c>
      <c r="D133" s="4">
        <v>49984</v>
      </c>
      <c r="E133" s="3">
        <v>80080</v>
      </c>
      <c r="F133" s="13">
        <v>55119</v>
      </c>
      <c r="G133" s="15">
        <v>4413912800</v>
      </c>
      <c r="H133" s="3">
        <v>495.95</v>
      </c>
      <c r="I133" s="3">
        <v>482.5</v>
      </c>
      <c r="J133" s="20">
        <f t="shared" si="13"/>
        <v>441.39127999999999</v>
      </c>
      <c r="K133" s="5">
        <f t="shared" si="14"/>
        <v>489.22500000000002</v>
      </c>
      <c r="L133" s="8">
        <f>K133*C133/1000</f>
        <v>59540.150175000002</v>
      </c>
      <c r="M133" s="12">
        <f t="shared" si="15"/>
        <v>8.0211001197409315E-2</v>
      </c>
      <c r="N133" s="17">
        <f t="shared" si="16"/>
        <v>476.79752260140003</v>
      </c>
      <c r="O133" s="6">
        <f t="shared" si="17"/>
        <v>35.406242601400038</v>
      </c>
      <c r="P133" s="27">
        <f t="shared" si="12"/>
        <v>1268.6299223234919</v>
      </c>
    </row>
    <row r="134" spans="1:16" x14ac:dyDescent="0.3">
      <c r="A134" s="2" t="s">
        <v>64</v>
      </c>
      <c r="B134" s="2" t="s">
        <v>8</v>
      </c>
      <c r="C134" s="11">
        <v>121703</v>
      </c>
      <c r="D134" s="4">
        <v>49984</v>
      </c>
      <c r="E134" s="3">
        <v>20020</v>
      </c>
      <c r="F134" s="13">
        <v>56911</v>
      </c>
      <c r="G134" s="15">
        <v>1139359650</v>
      </c>
      <c r="H134" s="3">
        <v>495.95</v>
      </c>
      <c r="I134" s="3">
        <v>482.5</v>
      </c>
      <c r="J134" s="20">
        <f t="shared" si="13"/>
        <v>113.935965</v>
      </c>
      <c r="K134" s="5">
        <f t="shared" si="14"/>
        <v>489.22500000000002</v>
      </c>
      <c r="L134" s="8">
        <f>K134*C134/1000</f>
        <v>59540.150175000002</v>
      </c>
      <c r="M134" s="12">
        <f t="shared" si="15"/>
        <v>4.6197574721934309E-2</v>
      </c>
      <c r="N134" s="17">
        <f t="shared" si="16"/>
        <v>119.19938065035001</v>
      </c>
      <c r="O134" s="6">
        <f t="shared" si="17"/>
        <v>5.2634156503500122</v>
      </c>
      <c r="P134" s="27">
        <f t="shared" si="12"/>
        <v>1273.8933379738419</v>
      </c>
    </row>
    <row r="135" spans="1:16" x14ac:dyDescent="0.3">
      <c r="A135" s="2" t="s">
        <v>65</v>
      </c>
      <c r="B135" s="2" t="s">
        <v>7</v>
      </c>
      <c r="C135" s="11">
        <v>121340</v>
      </c>
      <c r="D135" s="4">
        <v>51556</v>
      </c>
      <c r="E135" s="3">
        <v>64020</v>
      </c>
      <c r="F135" s="13">
        <v>55812</v>
      </c>
      <c r="G135" s="15">
        <v>3573109760</v>
      </c>
      <c r="H135" s="3">
        <v>495.95</v>
      </c>
      <c r="I135" s="3">
        <v>482.5</v>
      </c>
      <c r="J135" s="20">
        <f t="shared" si="13"/>
        <v>357.31097599999998</v>
      </c>
      <c r="K135" s="5">
        <f t="shared" si="14"/>
        <v>489.22500000000002</v>
      </c>
      <c r="L135" s="8">
        <f>K135*C135/1000</f>
        <v>59362.561500000003</v>
      </c>
      <c r="M135" s="12">
        <f t="shared" si="15"/>
        <v>6.3616453450870747E-2</v>
      </c>
      <c r="N135" s="17">
        <f t="shared" si="16"/>
        <v>380.039118723</v>
      </c>
      <c r="O135" s="6">
        <f t="shared" si="17"/>
        <v>22.728142723000019</v>
      </c>
      <c r="P135" s="27">
        <f t="shared" si="12"/>
        <v>1296.6214806968419</v>
      </c>
    </row>
    <row r="136" spans="1:16" x14ac:dyDescent="0.3">
      <c r="A136" s="2" t="s">
        <v>65</v>
      </c>
      <c r="B136" s="2" t="s">
        <v>8</v>
      </c>
      <c r="C136" s="11">
        <v>121340</v>
      </c>
      <c r="D136" s="4">
        <v>51556</v>
      </c>
      <c r="E136" s="3">
        <v>16060</v>
      </c>
      <c r="F136" s="13">
        <v>58565</v>
      </c>
      <c r="G136" s="15">
        <v>940561710</v>
      </c>
      <c r="H136" s="3">
        <v>495.95</v>
      </c>
      <c r="I136" s="3">
        <v>482.5</v>
      </c>
      <c r="J136" s="20">
        <f t="shared" si="13"/>
        <v>94.056171000000006</v>
      </c>
      <c r="K136" s="5">
        <f t="shared" si="14"/>
        <v>489.22500000000002</v>
      </c>
      <c r="L136" s="8">
        <f>K136*C136/1000</f>
        <v>59362.561500000003</v>
      </c>
      <c r="M136" s="12">
        <f t="shared" si="15"/>
        <v>1.3618398360795814E-2</v>
      </c>
      <c r="N136" s="17">
        <f t="shared" si="16"/>
        <v>95.336273769000002</v>
      </c>
      <c r="O136" s="6">
        <f t="shared" si="17"/>
        <v>1.2801027689999955</v>
      </c>
      <c r="P136" s="27">
        <f t="shared" si="12"/>
        <v>1297.9015834658419</v>
      </c>
    </row>
    <row r="137" spans="1:16" x14ac:dyDescent="0.3">
      <c r="A137" s="2" t="s">
        <v>65</v>
      </c>
      <c r="B137" s="2" t="s">
        <v>8</v>
      </c>
      <c r="C137" s="11">
        <v>121340</v>
      </c>
      <c r="D137" s="4">
        <v>56911</v>
      </c>
      <c r="E137" s="3">
        <v>6933</v>
      </c>
      <c r="F137" s="13">
        <v>56911</v>
      </c>
      <c r="G137" s="15">
        <v>394563963</v>
      </c>
      <c r="H137" s="3">
        <v>495.95</v>
      </c>
      <c r="I137" s="3">
        <v>482.5</v>
      </c>
      <c r="J137" s="20">
        <f t="shared" si="13"/>
        <v>39.456396300000002</v>
      </c>
      <c r="K137" s="5">
        <f t="shared" si="14"/>
        <v>489.22500000000002</v>
      </c>
      <c r="L137" s="8">
        <f>K137*C137/1000</f>
        <v>59362.561500000003</v>
      </c>
      <c r="M137" s="12">
        <f t="shared" si="15"/>
        <v>4.3077111630440479E-2</v>
      </c>
      <c r="N137" s="17">
        <f t="shared" si="16"/>
        <v>41.156063887949998</v>
      </c>
      <c r="O137" s="6">
        <f t="shared" si="17"/>
        <v>1.6996675879499961</v>
      </c>
      <c r="P137" s="27">
        <f t="shared" si="12"/>
        <v>1299.6012510537919</v>
      </c>
    </row>
    <row r="138" spans="1:16" x14ac:dyDescent="0.3">
      <c r="A138" s="2" t="s">
        <v>65</v>
      </c>
      <c r="B138" s="2" t="s">
        <v>7</v>
      </c>
      <c r="C138" s="11">
        <v>121340</v>
      </c>
      <c r="D138" s="4">
        <v>55119</v>
      </c>
      <c r="E138" s="3">
        <v>9094</v>
      </c>
      <c r="F138" s="13">
        <v>55119</v>
      </c>
      <c r="G138" s="15">
        <v>501252186</v>
      </c>
      <c r="H138" s="3">
        <v>495.95</v>
      </c>
      <c r="I138" s="3">
        <v>482.5</v>
      </c>
      <c r="J138" s="20">
        <f t="shared" si="13"/>
        <v>50.125218599999997</v>
      </c>
      <c r="K138" s="5">
        <f t="shared" si="14"/>
        <v>489.22500000000002</v>
      </c>
      <c r="L138" s="8">
        <f>K138*C138/1000</f>
        <v>59362.561500000003</v>
      </c>
      <c r="M138" s="12">
        <f t="shared" si="15"/>
        <v>7.698908724759157E-2</v>
      </c>
      <c r="N138" s="17">
        <f t="shared" si="16"/>
        <v>53.984313428100009</v>
      </c>
      <c r="O138" s="6">
        <f t="shared" si="17"/>
        <v>3.8590948281000124</v>
      </c>
      <c r="P138" s="27">
        <f t="shared" si="12"/>
        <v>1303.460345881892</v>
      </c>
    </row>
    <row r="139" spans="1:16" x14ac:dyDescent="0.3">
      <c r="A139" s="2" t="s">
        <v>66</v>
      </c>
      <c r="B139" s="2" t="s">
        <v>7</v>
      </c>
      <c r="C139" s="11">
        <v>116871</v>
      </c>
      <c r="D139" s="4">
        <v>55812</v>
      </c>
      <c r="E139" s="3">
        <v>28176</v>
      </c>
      <c r="F139" s="13">
        <v>55812</v>
      </c>
      <c r="G139" s="15">
        <v>1572558912</v>
      </c>
      <c r="H139" s="3">
        <v>482.67</v>
      </c>
      <c r="I139" s="3">
        <v>482.5</v>
      </c>
      <c r="J139" s="20">
        <f t="shared" si="13"/>
        <v>157.25589120000001</v>
      </c>
      <c r="K139" s="5">
        <f t="shared" si="14"/>
        <v>482.58500000000004</v>
      </c>
      <c r="L139" s="8">
        <f>K139*C139/1000</f>
        <v>56400.191535000005</v>
      </c>
      <c r="M139" s="12">
        <f t="shared" si="15"/>
        <v>1.0538800526768588E-2</v>
      </c>
      <c r="N139" s="17">
        <f t="shared" si="16"/>
        <v>158.91317966901602</v>
      </c>
      <c r="O139" s="6">
        <f t="shared" si="17"/>
        <v>1.6572884690160095</v>
      </c>
      <c r="P139" s="27">
        <f t="shared" si="12"/>
        <v>1305.117634350908</v>
      </c>
    </row>
    <row r="140" spans="1:16" x14ac:dyDescent="0.3">
      <c r="A140" s="2" t="s">
        <v>66</v>
      </c>
      <c r="B140" s="2" t="s">
        <v>8</v>
      </c>
      <c r="C140" s="11">
        <v>116871</v>
      </c>
      <c r="D140" s="4">
        <v>58565</v>
      </c>
      <c r="E140" s="3">
        <v>10980</v>
      </c>
      <c r="F140" s="13">
        <v>58565</v>
      </c>
      <c r="G140" s="15">
        <v>643043700</v>
      </c>
      <c r="H140" s="3">
        <v>482.67</v>
      </c>
      <c r="I140" s="3">
        <v>482.5</v>
      </c>
      <c r="J140" s="20">
        <f t="shared" si="13"/>
        <v>64.304370000000006</v>
      </c>
      <c r="K140" s="5">
        <f t="shared" si="14"/>
        <v>482.58500000000004</v>
      </c>
      <c r="L140" s="8">
        <f>K140*C140/1000</f>
        <v>56400.191535000005</v>
      </c>
      <c r="M140" s="12">
        <f t="shared" si="15"/>
        <v>-3.6964201570904076E-2</v>
      </c>
      <c r="N140" s="17">
        <f t="shared" si="16"/>
        <v>61.927410305430008</v>
      </c>
      <c r="O140" s="6">
        <f t="shared" si="17"/>
        <v>-2.3769596945699973</v>
      </c>
      <c r="P140" s="27">
        <f t="shared" si="12"/>
        <v>1302.7406746563381</v>
      </c>
    </row>
    <row r="141" spans="1:16" x14ac:dyDescent="0.3">
      <c r="A141" s="2" t="s">
        <v>66</v>
      </c>
      <c r="B141" s="2" t="s">
        <v>8</v>
      </c>
      <c r="C141" s="11">
        <v>116871</v>
      </c>
      <c r="D141" s="4">
        <v>54706</v>
      </c>
      <c r="E141" s="3">
        <v>15070</v>
      </c>
      <c r="F141" s="13">
        <v>62778</v>
      </c>
      <c r="G141" s="15">
        <v>946060830</v>
      </c>
      <c r="H141" s="3">
        <v>482.67</v>
      </c>
      <c r="I141" s="3">
        <v>482.5</v>
      </c>
      <c r="J141" s="20">
        <f t="shared" si="13"/>
        <v>94.606082999999998</v>
      </c>
      <c r="K141" s="5">
        <f t="shared" si="14"/>
        <v>482.58500000000004</v>
      </c>
      <c r="L141" s="8">
        <f>K141*C141/1000</f>
        <v>56400.191535000005</v>
      </c>
      <c r="M141" s="12">
        <f t="shared" si="15"/>
        <v>-0.10159304955557669</v>
      </c>
      <c r="N141" s="17">
        <f t="shared" si="16"/>
        <v>84.995088643245012</v>
      </c>
      <c r="O141" s="6">
        <f t="shared" si="17"/>
        <v>-9.6109943567549863</v>
      </c>
      <c r="P141" s="27">
        <f t="shared" si="12"/>
        <v>1293.129680299583</v>
      </c>
    </row>
    <row r="142" spans="1:16" x14ac:dyDescent="0.3">
      <c r="A142" s="2" t="s">
        <v>66</v>
      </c>
      <c r="B142" s="2" t="s">
        <v>7</v>
      </c>
      <c r="C142" s="11">
        <v>116871</v>
      </c>
      <c r="D142" s="4">
        <v>54706</v>
      </c>
      <c r="E142" s="3">
        <v>45100</v>
      </c>
      <c r="F142" s="13">
        <v>58642</v>
      </c>
      <c r="G142" s="15">
        <v>2644750570</v>
      </c>
      <c r="H142" s="3">
        <v>482.67</v>
      </c>
      <c r="I142" s="3">
        <v>482.5</v>
      </c>
      <c r="J142" s="20">
        <f t="shared" si="13"/>
        <v>264.47505699999999</v>
      </c>
      <c r="K142" s="5">
        <f t="shared" si="14"/>
        <v>482.58500000000004</v>
      </c>
      <c r="L142" s="8">
        <f>K142*C142/1000</f>
        <v>56400.191535000005</v>
      </c>
      <c r="M142" s="12">
        <f t="shared" si="15"/>
        <v>-3.8228717727908257E-2</v>
      </c>
      <c r="N142" s="17">
        <f t="shared" si="16"/>
        <v>254.36486382285</v>
      </c>
      <c r="O142" s="6">
        <f t="shared" si="17"/>
        <v>-10.110193177149995</v>
      </c>
      <c r="P142" s="27">
        <f t="shared" ref="P142:P205" si="18">O142+P141</f>
        <v>1283.019487122433</v>
      </c>
    </row>
    <row r="143" spans="1:16" x14ac:dyDescent="0.3">
      <c r="A143" s="2" t="s">
        <v>67</v>
      </c>
      <c r="B143" s="2" t="s">
        <v>7</v>
      </c>
      <c r="C143" s="11">
        <v>128477</v>
      </c>
      <c r="D143" s="4">
        <v>58642</v>
      </c>
      <c r="E143" s="3">
        <v>21311</v>
      </c>
      <c r="F143" s="13">
        <v>58642</v>
      </c>
      <c r="G143" s="15">
        <v>1249719662</v>
      </c>
      <c r="H143" s="3">
        <v>470.07</v>
      </c>
      <c r="I143" s="3">
        <v>477.5</v>
      </c>
      <c r="J143" s="20">
        <f t="shared" si="13"/>
        <v>124.9719662</v>
      </c>
      <c r="K143" s="5">
        <f t="shared" si="14"/>
        <v>473.78499999999997</v>
      </c>
      <c r="L143" s="8">
        <f>K143*C143/1000</f>
        <v>60870.475444999996</v>
      </c>
      <c r="M143" s="12">
        <f t="shared" si="15"/>
        <v>3.8001354745745397E-2</v>
      </c>
      <c r="N143" s="17">
        <f t="shared" si="16"/>
        <v>129.72107022083952</v>
      </c>
      <c r="O143" s="6">
        <f t="shared" si="17"/>
        <v>4.7491040208395248</v>
      </c>
      <c r="P143" s="27">
        <f t="shared" si="18"/>
        <v>1287.7685911432725</v>
      </c>
    </row>
    <row r="144" spans="1:16" x14ac:dyDescent="0.3">
      <c r="A144" s="2" t="s">
        <v>67</v>
      </c>
      <c r="B144" s="2" t="s">
        <v>8</v>
      </c>
      <c r="C144" s="11">
        <v>128477</v>
      </c>
      <c r="D144" s="4">
        <v>62778</v>
      </c>
      <c r="E144" s="3">
        <v>8012</v>
      </c>
      <c r="F144" s="13">
        <v>62778</v>
      </c>
      <c r="G144" s="15">
        <v>502977336</v>
      </c>
      <c r="H144" s="3">
        <v>470.07</v>
      </c>
      <c r="I144" s="3">
        <v>477.5</v>
      </c>
      <c r="J144" s="20">
        <f t="shared" si="13"/>
        <v>50.297733600000001</v>
      </c>
      <c r="K144" s="5">
        <f t="shared" si="14"/>
        <v>473.78499999999997</v>
      </c>
      <c r="L144" s="8">
        <f>K144*C144/1000</f>
        <v>60870.475444999996</v>
      </c>
      <c r="M144" s="12">
        <f t="shared" si="15"/>
        <v>-3.0385239335436021E-2</v>
      </c>
      <c r="N144" s="17">
        <f t="shared" si="16"/>
        <v>48.769424926533993</v>
      </c>
      <c r="O144" s="6">
        <f t="shared" si="17"/>
        <v>-1.5283086734660074</v>
      </c>
      <c r="P144" s="27">
        <f t="shared" si="18"/>
        <v>1286.2402824698065</v>
      </c>
    </row>
    <row r="145" spans="1:16" x14ac:dyDescent="0.3">
      <c r="A145" s="2" t="s">
        <v>68</v>
      </c>
      <c r="B145" s="2" t="s">
        <v>8</v>
      </c>
      <c r="C145" s="11">
        <v>128725</v>
      </c>
      <c r="D145" s="4">
        <v>63958</v>
      </c>
      <c r="E145" s="3">
        <v>0</v>
      </c>
      <c r="G145" s="15">
        <v>0</v>
      </c>
      <c r="H145" s="3">
        <v>459.47</v>
      </c>
      <c r="I145" s="3">
        <v>470</v>
      </c>
      <c r="J145" s="20">
        <f t="shared" si="13"/>
        <v>0</v>
      </c>
      <c r="K145" s="5">
        <f t="shared" si="14"/>
        <v>464.73500000000001</v>
      </c>
      <c r="L145" s="8">
        <f>K145*C145/1000</f>
        <v>59823.012875</v>
      </c>
      <c r="M145" s="12" t="e">
        <f t="shared" si="15"/>
        <v>#DIV/0!</v>
      </c>
      <c r="N145" s="17">
        <f t="shared" si="16"/>
        <v>0</v>
      </c>
      <c r="O145" s="6">
        <f t="shared" si="17"/>
        <v>0</v>
      </c>
      <c r="P145" s="27">
        <f t="shared" si="18"/>
        <v>1286.2402824698065</v>
      </c>
    </row>
    <row r="146" spans="1:16" x14ac:dyDescent="0.3">
      <c r="A146" s="2" t="s">
        <v>68</v>
      </c>
      <c r="B146" s="2" t="s">
        <v>8</v>
      </c>
      <c r="C146" s="11">
        <v>128725</v>
      </c>
      <c r="D146" s="4">
        <v>62778</v>
      </c>
      <c r="E146" s="3">
        <v>3777</v>
      </c>
      <c r="F146" s="13">
        <v>62778</v>
      </c>
      <c r="G146" s="15">
        <v>237112506</v>
      </c>
      <c r="H146" s="3">
        <v>459.47</v>
      </c>
      <c r="I146" s="3">
        <v>470</v>
      </c>
      <c r="J146" s="20">
        <f t="shared" si="13"/>
        <v>23.7112506</v>
      </c>
      <c r="K146" s="5">
        <f t="shared" si="14"/>
        <v>464.73500000000001</v>
      </c>
      <c r="L146" s="8">
        <f>K146*C146/1000</f>
        <v>59823.012875</v>
      </c>
      <c r="M146" s="12">
        <f t="shared" si="15"/>
        <v>-4.7070424750708884E-2</v>
      </c>
      <c r="N146" s="17">
        <f t="shared" si="16"/>
        <v>22.595151962887499</v>
      </c>
      <c r="O146" s="6">
        <f t="shared" si="17"/>
        <v>-1.1160986371125006</v>
      </c>
      <c r="P146" s="27">
        <f t="shared" si="18"/>
        <v>1285.1241838326939</v>
      </c>
    </row>
    <row r="147" spans="1:16" x14ac:dyDescent="0.3">
      <c r="A147" s="2" t="s">
        <v>68</v>
      </c>
      <c r="B147" s="2" t="s">
        <v>7</v>
      </c>
      <c r="C147" s="11">
        <v>128725</v>
      </c>
      <c r="D147" s="4">
        <v>63958</v>
      </c>
      <c r="E147" s="3">
        <v>0</v>
      </c>
      <c r="G147" s="15">
        <v>0</v>
      </c>
      <c r="H147" s="3">
        <v>459.47</v>
      </c>
      <c r="I147" s="3">
        <v>470</v>
      </c>
      <c r="J147" s="20">
        <f t="shared" ref="J147:J210" si="19">G147*1000/10/1000000000</f>
        <v>0</v>
      </c>
      <c r="K147" s="5">
        <f t="shared" ref="K147:K210" si="20">(H147+I147)/2</f>
        <v>464.73500000000001</v>
      </c>
      <c r="L147" s="8">
        <f>K147*C147/1000</f>
        <v>59823.012875</v>
      </c>
      <c r="M147" s="12" t="e">
        <f t="shared" ref="M147:M210" si="21">L147/F147-1</f>
        <v>#DIV/0!</v>
      </c>
      <c r="N147" s="17">
        <f t="shared" ref="N147:N210" si="22">E147*1000*L147/10/1000000000</f>
        <v>0</v>
      </c>
      <c r="O147" s="6">
        <f t="shared" ref="O147:O210" si="23">N147-J147</f>
        <v>0</v>
      </c>
      <c r="P147" s="27">
        <f t="shared" si="18"/>
        <v>1285.1241838326939</v>
      </c>
    </row>
    <row r="148" spans="1:16" x14ac:dyDescent="0.3">
      <c r="A148" s="2" t="s">
        <v>68</v>
      </c>
      <c r="B148" s="2" t="s">
        <v>7</v>
      </c>
      <c r="C148" s="11">
        <v>128725</v>
      </c>
      <c r="D148" s="4">
        <v>58642</v>
      </c>
      <c r="E148" s="3">
        <v>7240</v>
      </c>
      <c r="F148" s="13">
        <v>58642</v>
      </c>
      <c r="G148" s="15">
        <v>424568080</v>
      </c>
      <c r="H148" s="3">
        <v>459.47</v>
      </c>
      <c r="I148" s="3">
        <v>470</v>
      </c>
      <c r="J148" s="20">
        <f t="shared" si="19"/>
        <v>42.456808000000002</v>
      </c>
      <c r="K148" s="5">
        <f t="shared" si="20"/>
        <v>464.73500000000001</v>
      </c>
      <c r="L148" s="8">
        <f>K148*C148/1000</f>
        <v>59823.012875</v>
      </c>
      <c r="M148" s="12">
        <f t="shared" si="21"/>
        <v>2.013936896763413E-2</v>
      </c>
      <c r="N148" s="17">
        <f t="shared" si="22"/>
        <v>43.311861321499997</v>
      </c>
      <c r="O148" s="6">
        <f t="shared" si="23"/>
        <v>0.85505332149999447</v>
      </c>
      <c r="P148" s="27">
        <f t="shared" si="18"/>
        <v>1285.9792371541939</v>
      </c>
    </row>
    <row r="149" spans="1:16" x14ac:dyDescent="0.3">
      <c r="A149" s="2" t="s">
        <v>69</v>
      </c>
      <c r="B149" s="2" t="s">
        <v>7</v>
      </c>
      <c r="C149" s="11">
        <v>132574</v>
      </c>
      <c r="D149" s="4">
        <v>59481</v>
      </c>
      <c r="E149" s="3">
        <v>90090</v>
      </c>
      <c r="F149" s="13">
        <v>68868</v>
      </c>
      <c r="G149" s="15">
        <v>6204335720</v>
      </c>
      <c r="H149" s="3">
        <v>464.3</v>
      </c>
      <c r="I149" s="3">
        <v>470</v>
      </c>
      <c r="J149" s="20">
        <f t="shared" si="19"/>
        <v>620.43357200000003</v>
      </c>
      <c r="K149" s="5">
        <f t="shared" si="20"/>
        <v>467.15</v>
      </c>
      <c r="L149" s="8">
        <f>K149*C149/1000</f>
        <v>61931.944099999993</v>
      </c>
      <c r="M149" s="12">
        <f t="shared" si="21"/>
        <v>-0.1007152218737295</v>
      </c>
      <c r="N149" s="17">
        <f t="shared" si="22"/>
        <v>557.94488439689985</v>
      </c>
      <c r="O149" s="6">
        <f t="shared" si="23"/>
        <v>-62.488687603100175</v>
      </c>
      <c r="P149" s="27">
        <f t="shared" si="18"/>
        <v>1223.4905495510939</v>
      </c>
    </row>
    <row r="150" spans="1:16" x14ac:dyDescent="0.3">
      <c r="A150" s="2" t="s">
        <v>69</v>
      </c>
      <c r="B150" s="2" t="s">
        <v>8</v>
      </c>
      <c r="C150" s="11">
        <v>132574</v>
      </c>
      <c r="D150" s="4">
        <v>59481</v>
      </c>
      <c r="E150" s="3">
        <v>40040</v>
      </c>
      <c r="F150" s="13">
        <v>73599</v>
      </c>
      <c r="G150" s="15">
        <v>2946917380</v>
      </c>
      <c r="H150" s="3">
        <v>464.3</v>
      </c>
      <c r="I150" s="3">
        <v>470</v>
      </c>
      <c r="J150" s="20">
        <f t="shared" si="19"/>
        <v>294.69173799999999</v>
      </c>
      <c r="K150" s="5">
        <f t="shared" si="20"/>
        <v>467.15</v>
      </c>
      <c r="L150" s="8">
        <f>K150*C150/1000</f>
        <v>61931.944099999993</v>
      </c>
      <c r="M150" s="12">
        <f t="shared" si="21"/>
        <v>-0.15852193508063972</v>
      </c>
      <c r="N150" s="17">
        <f t="shared" si="22"/>
        <v>247.97550417639997</v>
      </c>
      <c r="O150" s="6">
        <f t="shared" si="23"/>
        <v>-46.716233823600021</v>
      </c>
      <c r="P150" s="27">
        <f t="shared" si="18"/>
        <v>1176.7743157274938</v>
      </c>
    </row>
    <row r="151" spans="1:16" x14ac:dyDescent="0.3">
      <c r="A151" s="2" t="s">
        <v>70</v>
      </c>
      <c r="B151" s="2" t="s">
        <v>7</v>
      </c>
      <c r="C151" s="11">
        <v>134303</v>
      </c>
      <c r="D151" s="4">
        <v>68868</v>
      </c>
      <c r="E151" s="3">
        <v>5851</v>
      </c>
      <c r="F151" s="13">
        <v>68868</v>
      </c>
      <c r="G151" s="15">
        <v>402946668</v>
      </c>
      <c r="H151" s="3">
        <v>461.17</v>
      </c>
      <c r="I151" s="3">
        <v>470</v>
      </c>
      <c r="J151" s="20">
        <f t="shared" si="19"/>
        <v>40.294666800000002</v>
      </c>
      <c r="K151" s="5">
        <f t="shared" si="20"/>
        <v>465.58500000000004</v>
      </c>
      <c r="L151" s="8">
        <f>K151*C151/1000</f>
        <v>62529.462255000006</v>
      </c>
      <c r="M151" s="12">
        <f t="shared" si="21"/>
        <v>-9.2038940364174815E-2</v>
      </c>
      <c r="N151" s="17">
        <f t="shared" si="22"/>
        <v>36.585988365400496</v>
      </c>
      <c r="O151" s="6">
        <f t="shared" si="23"/>
        <v>-3.7086784345995056</v>
      </c>
      <c r="P151" s="27">
        <f t="shared" si="18"/>
        <v>1173.0656372928943</v>
      </c>
    </row>
    <row r="152" spans="1:16" x14ac:dyDescent="0.3">
      <c r="A152" s="2" t="s">
        <v>70</v>
      </c>
      <c r="B152" s="2" t="s">
        <v>8</v>
      </c>
      <c r="C152" s="11">
        <v>134303</v>
      </c>
      <c r="D152" s="4">
        <v>73599</v>
      </c>
      <c r="E152" s="3">
        <v>3940</v>
      </c>
      <c r="F152" s="13">
        <v>73599</v>
      </c>
      <c r="G152" s="15">
        <v>289980060</v>
      </c>
      <c r="H152" s="3">
        <v>461.17</v>
      </c>
      <c r="I152" s="3">
        <v>470</v>
      </c>
      <c r="J152" s="20">
        <f t="shared" si="19"/>
        <v>28.998006</v>
      </c>
      <c r="K152" s="5">
        <f t="shared" si="20"/>
        <v>465.58500000000004</v>
      </c>
      <c r="L152" s="8">
        <f>K152*C152/1000</f>
        <v>62529.462255000006</v>
      </c>
      <c r="M152" s="12">
        <f t="shared" si="21"/>
        <v>-0.15040337158113548</v>
      </c>
      <c r="N152" s="17">
        <f t="shared" si="22"/>
        <v>24.636608128470002</v>
      </c>
      <c r="O152" s="6">
        <f t="shared" si="23"/>
        <v>-4.3613978715299986</v>
      </c>
      <c r="P152" s="27">
        <f t="shared" si="18"/>
        <v>1168.7042394213643</v>
      </c>
    </row>
    <row r="153" spans="1:16" x14ac:dyDescent="0.3">
      <c r="A153" s="2" t="s">
        <v>70</v>
      </c>
      <c r="B153" s="2" t="s">
        <v>7</v>
      </c>
      <c r="C153" s="11">
        <v>134303</v>
      </c>
      <c r="D153" s="4">
        <v>57821</v>
      </c>
      <c r="E153" s="3">
        <v>74580</v>
      </c>
      <c r="F153" s="13">
        <v>58415</v>
      </c>
      <c r="G153" s="15">
        <v>4356570460</v>
      </c>
      <c r="H153" s="3">
        <v>461.17</v>
      </c>
      <c r="I153" s="3">
        <v>470</v>
      </c>
      <c r="J153" s="20">
        <f t="shared" si="19"/>
        <v>435.65704599999998</v>
      </c>
      <c r="K153" s="5">
        <f t="shared" si="20"/>
        <v>465.58500000000004</v>
      </c>
      <c r="L153" s="8">
        <f>K153*C153/1000</f>
        <v>62529.462255000006</v>
      </c>
      <c r="M153" s="12">
        <f t="shared" si="21"/>
        <v>7.0435029615681044E-2</v>
      </c>
      <c r="N153" s="17">
        <f t="shared" si="22"/>
        <v>466.34472949779001</v>
      </c>
      <c r="O153" s="6">
        <f t="shared" si="23"/>
        <v>30.687683497790033</v>
      </c>
      <c r="P153" s="27">
        <f t="shared" si="18"/>
        <v>1199.3919229191542</v>
      </c>
    </row>
    <row r="154" spans="1:16" x14ac:dyDescent="0.3">
      <c r="A154" s="2" t="s">
        <v>70</v>
      </c>
      <c r="B154" s="2" t="s">
        <v>8</v>
      </c>
      <c r="C154" s="11">
        <v>134303</v>
      </c>
      <c r="D154" s="4">
        <v>57821</v>
      </c>
      <c r="E154" s="3">
        <v>18810</v>
      </c>
      <c r="F154" s="13">
        <v>58362</v>
      </c>
      <c r="G154" s="15">
        <v>1097792300</v>
      </c>
      <c r="H154" s="3">
        <v>461.17</v>
      </c>
      <c r="I154" s="3">
        <v>470</v>
      </c>
      <c r="J154" s="20">
        <f t="shared" si="19"/>
        <v>109.77923</v>
      </c>
      <c r="K154" s="5">
        <f t="shared" si="20"/>
        <v>465.58500000000004</v>
      </c>
      <c r="L154" s="8">
        <f>K154*C154/1000</f>
        <v>62529.462255000006</v>
      </c>
      <c r="M154" s="12">
        <f t="shared" si="21"/>
        <v>7.1407118587437202E-2</v>
      </c>
      <c r="N154" s="17">
        <f t="shared" si="22"/>
        <v>117.617918501655</v>
      </c>
      <c r="O154" s="6">
        <f t="shared" si="23"/>
        <v>7.8386885016549996</v>
      </c>
      <c r="P154" s="27">
        <f t="shared" si="18"/>
        <v>1207.2306114208093</v>
      </c>
    </row>
    <row r="155" spans="1:16" x14ac:dyDescent="0.3">
      <c r="A155" s="2" t="s">
        <v>71</v>
      </c>
      <c r="B155" s="2" t="s">
        <v>8</v>
      </c>
      <c r="C155" s="11">
        <v>135269</v>
      </c>
      <c r="D155" s="4">
        <v>54474</v>
      </c>
      <c r="E155" s="3">
        <v>0</v>
      </c>
      <c r="G155" s="15">
        <v>0</v>
      </c>
      <c r="H155" s="3">
        <v>460</v>
      </c>
      <c r="I155" s="3">
        <v>467.5</v>
      </c>
      <c r="J155" s="20">
        <f t="shared" si="19"/>
        <v>0</v>
      </c>
      <c r="K155" s="5">
        <f t="shared" si="20"/>
        <v>463.75</v>
      </c>
      <c r="L155" s="8">
        <f>K155*C155/1000</f>
        <v>62730.998749999999</v>
      </c>
      <c r="M155" s="12" t="e">
        <f t="shared" si="21"/>
        <v>#DIV/0!</v>
      </c>
      <c r="N155" s="17">
        <f t="shared" si="22"/>
        <v>0</v>
      </c>
      <c r="O155" s="6">
        <f t="shared" si="23"/>
        <v>0</v>
      </c>
      <c r="P155" s="27">
        <f t="shared" si="18"/>
        <v>1207.2306114208093</v>
      </c>
    </row>
    <row r="156" spans="1:16" x14ac:dyDescent="0.3">
      <c r="A156" s="2" t="s">
        <v>71</v>
      </c>
      <c r="B156" s="2" t="s">
        <v>7</v>
      </c>
      <c r="C156" s="11">
        <v>135269</v>
      </c>
      <c r="D156" s="4">
        <v>54474</v>
      </c>
      <c r="E156" s="3">
        <v>0</v>
      </c>
      <c r="G156" s="15">
        <v>0</v>
      </c>
      <c r="H156" s="3">
        <v>460</v>
      </c>
      <c r="I156" s="3">
        <v>467.5</v>
      </c>
      <c r="J156" s="20">
        <f t="shared" si="19"/>
        <v>0</v>
      </c>
      <c r="K156" s="5">
        <f t="shared" si="20"/>
        <v>463.75</v>
      </c>
      <c r="L156" s="8">
        <f>K156*C156/1000</f>
        <v>62730.998749999999</v>
      </c>
      <c r="M156" s="12" t="e">
        <f t="shared" si="21"/>
        <v>#DIV/0!</v>
      </c>
      <c r="N156" s="17">
        <f t="shared" si="22"/>
        <v>0</v>
      </c>
      <c r="O156" s="6">
        <f t="shared" si="23"/>
        <v>0</v>
      </c>
      <c r="P156" s="27">
        <f t="shared" si="18"/>
        <v>1207.2306114208093</v>
      </c>
    </row>
    <row r="157" spans="1:16" x14ac:dyDescent="0.3">
      <c r="A157" s="2" t="s">
        <v>72</v>
      </c>
      <c r="B157" s="2" t="s">
        <v>8</v>
      </c>
      <c r="C157" s="11">
        <v>137186</v>
      </c>
      <c r="D157" s="4">
        <v>55151</v>
      </c>
      <c r="E157" s="3">
        <v>22550</v>
      </c>
      <c r="F157" s="13">
        <v>55596</v>
      </c>
      <c r="G157" s="15">
        <v>1253692550</v>
      </c>
      <c r="H157" s="3">
        <v>452.06</v>
      </c>
      <c r="I157" s="3">
        <v>457.5</v>
      </c>
      <c r="J157" s="20">
        <f t="shared" si="19"/>
        <v>125.369255</v>
      </c>
      <c r="K157" s="5">
        <f t="shared" si="20"/>
        <v>454.78</v>
      </c>
      <c r="L157" s="8">
        <f>K157*C157/1000</f>
        <v>62389.449079999999</v>
      </c>
      <c r="M157" s="12">
        <f t="shared" si="21"/>
        <v>0.1221931268436578</v>
      </c>
      <c r="N157" s="17">
        <f t="shared" si="22"/>
        <v>140.68820767539998</v>
      </c>
      <c r="O157" s="6">
        <f t="shared" si="23"/>
        <v>15.318952675399984</v>
      </c>
      <c r="P157" s="27">
        <f t="shared" si="18"/>
        <v>1222.5495640962092</v>
      </c>
    </row>
    <row r="158" spans="1:16" x14ac:dyDescent="0.3">
      <c r="A158" s="2" t="s">
        <v>72</v>
      </c>
      <c r="B158" s="2" t="s">
        <v>7</v>
      </c>
      <c r="C158" s="11">
        <v>137186</v>
      </c>
      <c r="D158" s="4">
        <v>55151</v>
      </c>
      <c r="E158" s="3">
        <v>41360</v>
      </c>
      <c r="F158" s="13">
        <v>55466</v>
      </c>
      <c r="G158" s="15">
        <v>2294070460</v>
      </c>
      <c r="H158" s="3">
        <v>452.06</v>
      </c>
      <c r="I158" s="3">
        <v>457.5</v>
      </c>
      <c r="J158" s="20">
        <f t="shared" si="19"/>
        <v>229.40704600000001</v>
      </c>
      <c r="K158" s="5">
        <f t="shared" si="20"/>
        <v>454.78</v>
      </c>
      <c r="L158" s="8">
        <f>K158*C158/1000</f>
        <v>62389.449079999999</v>
      </c>
      <c r="M158" s="12">
        <f t="shared" si="21"/>
        <v>0.12482329859733898</v>
      </c>
      <c r="N158" s="17">
        <f t="shared" si="22"/>
        <v>258.04276139487996</v>
      </c>
      <c r="O158" s="6">
        <f t="shared" si="23"/>
        <v>28.635715394879952</v>
      </c>
      <c r="P158" s="27">
        <f t="shared" si="18"/>
        <v>1251.1852794910892</v>
      </c>
    </row>
    <row r="159" spans="1:16" x14ac:dyDescent="0.3">
      <c r="A159" s="2" t="s">
        <v>73</v>
      </c>
      <c r="B159" s="2" t="s">
        <v>7</v>
      </c>
      <c r="C159" s="11">
        <v>139749</v>
      </c>
      <c r="D159" s="4">
        <v>55466</v>
      </c>
      <c r="E159" s="3">
        <v>17481</v>
      </c>
      <c r="F159" s="13">
        <v>55466</v>
      </c>
      <c r="G159" s="15">
        <v>969601146</v>
      </c>
      <c r="H159" s="3">
        <v>405.37</v>
      </c>
      <c r="I159" s="3">
        <v>367.5</v>
      </c>
      <c r="J159" s="20">
        <f t="shared" si="19"/>
        <v>96.960114599999997</v>
      </c>
      <c r="K159" s="5">
        <f t="shared" si="20"/>
        <v>386.435</v>
      </c>
      <c r="L159" s="8">
        <f>K159*C159/1000</f>
        <v>54003.904814999994</v>
      </c>
      <c r="M159" s="12">
        <f t="shared" si="21"/>
        <v>-2.6360205982043139E-2</v>
      </c>
      <c r="N159" s="17">
        <f t="shared" si="22"/>
        <v>94.404226007101485</v>
      </c>
      <c r="O159" s="6">
        <f t="shared" si="23"/>
        <v>-2.555888592898512</v>
      </c>
      <c r="P159" s="27">
        <f t="shared" si="18"/>
        <v>1248.6293908981906</v>
      </c>
    </row>
    <row r="160" spans="1:16" x14ac:dyDescent="0.3">
      <c r="A160" s="2" t="s">
        <v>73</v>
      </c>
      <c r="B160" s="2" t="s">
        <v>8</v>
      </c>
      <c r="C160" s="11">
        <v>139749</v>
      </c>
      <c r="D160" s="4">
        <v>55596</v>
      </c>
      <c r="E160" s="3">
        <v>2230</v>
      </c>
      <c r="F160" s="13">
        <v>55596</v>
      </c>
      <c r="G160" s="15">
        <v>123979080</v>
      </c>
      <c r="H160" s="3">
        <v>405.37</v>
      </c>
      <c r="I160" s="3">
        <v>367.5</v>
      </c>
      <c r="J160" s="20">
        <f t="shared" si="19"/>
        <v>12.397907999999999</v>
      </c>
      <c r="K160" s="5">
        <f t="shared" si="20"/>
        <v>386.435</v>
      </c>
      <c r="L160" s="8">
        <f>K160*C160/1000</f>
        <v>54003.904814999994</v>
      </c>
      <c r="M160" s="12">
        <f t="shared" si="21"/>
        <v>-2.8636865691776481E-2</v>
      </c>
      <c r="N160" s="17">
        <f t="shared" si="22"/>
        <v>12.042870773744999</v>
      </c>
      <c r="O160" s="6">
        <f t="shared" si="23"/>
        <v>-0.35503722625499989</v>
      </c>
      <c r="P160" s="27">
        <f t="shared" si="18"/>
        <v>1248.2743536719356</v>
      </c>
    </row>
    <row r="161" spans="1:16" x14ac:dyDescent="0.3">
      <c r="A161" s="2" t="s">
        <v>74</v>
      </c>
      <c r="B161" s="2" t="s">
        <v>8</v>
      </c>
      <c r="C161" s="11">
        <v>135439</v>
      </c>
      <c r="D161" s="4">
        <v>50263</v>
      </c>
      <c r="E161" s="3">
        <v>32450</v>
      </c>
      <c r="F161" s="13">
        <v>52772</v>
      </c>
      <c r="G161" s="15">
        <v>1712457010</v>
      </c>
      <c r="H161" s="3">
        <v>409.98</v>
      </c>
      <c r="I161" s="3">
        <v>367.5</v>
      </c>
      <c r="J161" s="20">
        <f t="shared" si="19"/>
        <v>171.245701</v>
      </c>
      <c r="K161" s="5">
        <f t="shared" si="20"/>
        <v>388.74</v>
      </c>
      <c r="L161" s="8">
        <f>K161*C161/1000</f>
        <v>52650.556859999997</v>
      </c>
      <c r="M161" s="12">
        <f t="shared" si="21"/>
        <v>-2.3012798453726502E-3</v>
      </c>
      <c r="N161" s="17">
        <f t="shared" si="22"/>
        <v>170.8510570107</v>
      </c>
      <c r="O161" s="6">
        <f t="shared" si="23"/>
        <v>-0.39464398929999334</v>
      </c>
      <c r="P161" s="27">
        <f t="shared" si="18"/>
        <v>1247.8797096826356</v>
      </c>
    </row>
    <row r="162" spans="1:16" x14ac:dyDescent="0.3">
      <c r="A162" s="2" t="s">
        <v>74</v>
      </c>
      <c r="B162" s="2" t="s">
        <v>7</v>
      </c>
      <c r="C162" s="11">
        <v>135439</v>
      </c>
      <c r="D162" s="4">
        <v>50263</v>
      </c>
      <c r="E162" s="3">
        <v>81950</v>
      </c>
      <c r="F162" s="13">
        <v>52160</v>
      </c>
      <c r="G162" s="15">
        <v>4274521130</v>
      </c>
      <c r="H162" s="3">
        <v>409.98</v>
      </c>
      <c r="I162" s="3">
        <v>367.5</v>
      </c>
      <c r="J162" s="20">
        <f t="shared" si="19"/>
        <v>427.452113</v>
      </c>
      <c r="K162" s="5">
        <f t="shared" si="20"/>
        <v>388.74</v>
      </c>
      <c r="L162" s="8">
        <f>K162*C162/1000</f>
        <v>52650.556859999997</v>
      </c>
      <c r="M162" s="12">
        <f t="shared" si="21"/>
        <v>9.4048477760735327E-3</v>
      </c>
      <c r="N162" s="17">
        <f t="shared" si="22"/>
        <v>431.47131346769993</v>
      </c>
      <c r="O162" s="6">
        <f t="shared" si="23"/>
        <v>4.0192004676999318</v>
      </c>
      <c r="P162" s="27">
        <f t="shared" si="18"/>
        <v>1251.8989101503355</v>
      </c>
    </row>
    <row r="163" spans="1:16" x14ac:dyDescent="0.3">
      <c r="A163" s="2" t="s">
        <v>75</v>
      </c>
      <c r="B163" s="2" t="s">
        <v>8</v>
      </c>
      <c r="C163" s="11">
        <v>138264</v>
      </c>
      <c r="D163" s="4">
        <v>52772</v>
      </c>
      <c r="E163" s="3">
        <v>8185</v>
      </c>
      <c r="F163" s="13">
        <v>52772</v>
      </c>
      <c r="G163" s="15">
        <v>431938820</v>
      </c>
      <c r="H163" s="3">
        <v>403.83</v>
      </c>
      <c r="I163" s="3">
        <v>362.5</v>
      </c>
      <c r="J163" s="20">
        <f t="shared" si="19"/>
        <v>43.193882000000002</v>
      </c>
      <c r="K163" s="5">
        <f t="shared" si="20"/>
        <v>383.16499999999996</v>
      </c>
      <c r="L163" s="8">
        <f>K163*C163/1000</f>
        <v>52977.925559999996</v>
      </c>
      <c r="M163" s="12">
        <f t="shared" si="21"/>
        <v>3.9021746380656364E-3</v>
      </c>
      <c r="N163" s="17">
        <f t="shared" si="22"/>
        <v>43.362432070860002</v>
      </c>
      <c r="O163" s="6">
        <f t="shared" si="23"/>
        <v>0.16855007086000029</v>
      </c>
      <c r="P163" s="27">
        <f t="shared" si="18"/>
        <v>1252.0674602211955</v>
      </c>
    </row>
    <row r="164" spans="1:16" x14ac:dyDescent="0.3">
      <c r="A164" s="2" t="s">
        <v>75</v>
      </c>
      <c r="B164" s="2" t="s">
        <v>7</v>
      </c>
      <c r="C164" s="11">
        <v>138264</v>
      </c>
      <c r="D164" s="4">
        <v>43824</v>
      </c>
      <c r="E164" s="3">
        <v>82280</v>
      </c>
      <c r="F164" s="13">
        <v>51815</v>
      </c>
      <c r="G164" s="15">
        <v>4263371640</v>
      </c>
      <c r="H164" s="3">
        <v>403.83</v>
      </c>
      <c r="I164" s="3">
        <v>362.5</v>
      </c>
      <c r="J164" s="20">
        <f t="shared" si="19"/>
        <v>426.33716399999997</v>
      </c>
      <c r="K164" s="5">
        <f t="shared" si="20"/>
        <v>383.16499999999996</v>
      </c>
      <c r="L164" s="8">
        <f>K164*C164/1000</f>
        <v>52977.925559999996</v>
      </c>
      <c r="M164" s="12">
        <f t="shared" si="21"/>
        <v>2.244380121586409E-2</v>
      </c>
      <c r="N164" s="17">
        <f t="shared" si="22"/>
        <v>435.90237150768002</v>
      </c>
      <c r="O164" s="6">
        <f t="shared" si="23"/>
        <v>9.5652075076800429</v>
      </c>
      <c r="P164" s="27">
        <f t="shared" si="18"/>
        <v>1261.6326677288755</v>
      </c>
    </row>
    <row r="165" spans="1:16" x14ac:dyDescent="0.3">
      <c r="A165" s="2" t="s">
        <v>75</v>
      </c>
      <c r="B165" s="2" t="s">
        <v>7</v>
      </c>
      <c r="C165" s="11">
        <v>138264</v>
      </c>
      <c r="D165" s="4">
        <v>52160</v>
      </c>
      <c r="E165" s="3">
        <v>25055</v>
      </c>
      <c r="F165" s="13">
        <v>52160</v>
      </c>
      <c r="G165" s="15">
        <v>1306868800</v>
      </c>
      <c r="H165" s="3">
        <v>403.83</v>
      </c>
      <c r="I165" s="3">
        <v>362.5</v>
      </c>
      <c r="J165" s="20">
        <f t="shared" si="19"/>
        <v>130.68688</v>
      </c>
      <c r="K165" s="5">
        <f t="shared" si="20"/>
        <v>383.16499999999996</v>
      </c>
      <c r="L165" s="8">
        <f>K165*C165/1000</f>
        <v>52977.925559999996</v>
      </c>
      <c r="M165" s="12">
        <f t="shared" si="21"/>
        <v>1.5681088190183878E-2</v>
      </c>
      <c r="N165" s="17">
        <f t="shared" si="22"/>
        <v>132.73619249057998</v>
      </c>
      <c r="O165" s="6">
        <f t="shared" si="23"/>
        <v>2.0493124905799789</v>
      </c>
      <c r="P165" s="27">
        <f t="shared" si="18"/>
        <v>1263.6819802194555</v>
      </c>
    </row>
    <row r="166" spans="1:16" x14ac:dyDescent="0.3">
      <c r="A166" s="2" t="s">
        <v>76</v>
      </c>
      <c r="B166" s="2" t="s">
        <v>7</v>
      </c>
      <c r="C166" s="11">
        <v>138321</v>
      </c>
      <c r="D166" s="4">
        <v>48239</v>
      </c>
      <c r="E166" s="3">
        <v>0</v>
      </c>
      <c r="G166" s="15">
        <v>0</v>
      </c>
      <c r="H166" s="3">
        <v>405.88</v>
      </c>
      <c r="I166" s="3">
        <v>357.5</v>
      </c>
      <c r="J166" s="20">
        <f t="shared" si="19"/>
        <v>0</v>
      </c>
      <c r="K166" s="5">
        <f t="shared" si="20"/>
        <v>381.69</v>
      </c>
      <c r="L166" s="8">
        <f>K166*C166/1000</f>
        <v>52795.742490000004</v>
      </c>
      <c r="M166" s="12" t="e">
        <f t="shared" si="21"/>
        <v>#DIV/0!</v>
      </c>
      <c r="N166" s="17">
        <f t="shared" si="22"/>
        <v>0</v>
      </c>
      <c r="O166" s="6">
        <f t="shared" si="23"/>
        <v>0</v>
      </c>
      <c r="P166" s="27">
        <f t="shared" si="18"/>
        <v>1263.6819802194555</v>
      </c>
    </row>
    <row r="167" spans="1:16" x14ac:dyDescent="0.3">
      <c r="A167" s="2" t="s">
        <v>76</v>
      </c>
      <c r="B167" s="2" t="s">
        <v>7</v>
      </c>
      <c r="C167" s="11">
        <v>138321</v>
      </c>
      <c r="D167" s="4">
        <v>51815</v>
      </c>
      <c r="E167" s="3">
        <v>12020</v>
      </c>
      <c r="F167" s="13">
        <v>51815</v>
      </c>
      <c r="G167" s="15">
        <v>622816300</v>
      </c>
      <c r="H167" s="3">
        <v>405.88</v>
      </c>
      <c r="I167" s="3">
        <v>357.5</v>
      </c>
      <c r="J167" s="20">
        <f t="shared" si="19"/>
        <v>62.28163</v>
      </c>
      <c r="K167" s="5">
        <f t="shared" si="20"/>
        <v>381.69</v>
      </c>
      <c r="L167" s="8">
        <f>K167*C167/1000</f>
        <v>52795.742490000004</v>
      </c>
      <c r="M167" s="12">
        <f t="shared" si="21"/>
        <v>1.8927771687735184E-2</v>
      </c>
      <c r="N167" s="17">
        <f t="shared" si="22"/>
        <v>63.460482472980004</v>
      </c>
      <c r="O167" s="6">
        <f t="shared" si="23"/>
        <v>1.1788524729800045</v>
      </c>
      <c r="P167" s="27">
        <f t="shared" si="18"/>
        <v>1264.8608326924355</v>
      </c>
    </row>
    <row r="168" spans="1:16" x14ac:dyDescent="0.3">
      <c r="A168" s="2" t="s">
        <v>76</v>
      </c>
      <c r="B168" s="2" t="s">
        <v>8</v>
      </c>
      <c r="C168" s="11">
        <v>138321</v>
      </c>
      <c r="D168" s="4">
        <v>48239</v>
      </c>
      <c r="E168" s="3">
        <v>0</v>
      </c>
      <c r="G168" s="15">
        <v>0</v>
      </c>
      <c r="H168" s="3">
        <v>405.88</v>
      </c>
      <c r="I168" s="3">
        <v>357.5</v>
      </c>
      <c r="J168" s="20">
        <f t="shared" si="19"/>
        <v>0</v>
      </c>
      <c r="K168" s="5">
        <f t="shared" si="20"/>
        <v>381.69</v>
      </c>
      <c r="L168" s="8">
        <f>K168*C168/1000</f>
        <v>52795.742490000004</v>
      </c>
      <c r="M168" s="12" t="e">
        <f t="shared" si="21"/>
        <v>#DIV/0!</v>
      </c>
      <c r="N168" s="17">
        <f t="shared" si="22"/>
        <v>0</v>
      </c>
      <c r="O168" s="6">
        <f t="shared" si="23"/>
        <v>0</v>
      </c>
      <c r="P168" s="27">
        <f t="shared" si="18"/>
        <v>1264.8608326924355</v>
      </c>
    </row>
    <row r="169" spans="1:16" x14ac:dyDescent="0.3">
      <c r="A169" s="2" t="s">
        <v>77</v>
      </c>
      <c r="B169" s="2" t="s">
        <v>8</v>
      </c>
      <c r="C169" s="11">
        <v>140343</v>
      </c>
      <c r="D169" s="4">
        <v>51375</v>
      </c>
      <c r="E169" s="3">
        <v>0</v>
      </c>
      <c r="G169" s="15">
        <v>0</v>
      </c>
      <c r="H169" s="3">
        <v>409.12</v>
      </c>
      <c r="I169" s="3">
        <v>350</v>
      </c>
      <c r="J169" s="20">
        <f t="shared" si="19"/>
        <v>0</v>
      </c>
      <c r="K169" s="5">
        <f t="shared" si="20"/>
        <v>379.56</v>
      </c>
      <c r="L169" s="8">
        <f>K169*C169/1000</f>
        <v>53268.589079999998</v>
      </c>
      <c r="M169" s="12" t="e">
        <f t="shared" si="21"/>
        <v>#DIV/0!</v>
      </c>
      <c r="N169" s="17">
        <f t="shared" si="22"/>
        <v>0</v>
      </c>
      <c r="O169" s="6">
        <f t="shared" si="23"/>
        <v>0</v>
      </c>
      <c r="P169" s="27">
        <f t="shared" si="18"/>
        <v>1264.8608326924355</v>
      </c>
    </row>
    <row r="170" spans="1:16" x14ac:dyDescent="0.3">
      <c r="A170" s="2" t="s">
        <v>77</v>
      </c>
      <c r="B170" s="2" t="s">
        <v>7</v>
      </c>
      <c r="C170" s="11">
        <v>140343</v>
      </c>
      <c r="D170" s="4">
        <v>51375</v>
      </c>
      <c r="E170" s="3">
        <v>0</v>
      </c>
      <c r="G170" s="15">
        <v>0</v>
      </c>
      <c r="H170" s="3">
        <v>409.12</v>
      </c>
      <c r="I170" s="3">
        <v>350</v>
      </c>
      <c r="J170" s="20">
        <f t="shared" si="19"/>
        <v>0</v>
      </c>
      <c r="K170" s="5">
        <f t="shared" si="20"/>
        <v>379.56</v>
      </c>
      <c r="L170" s="8">
        <f>K170*C170/1000</f>
        <v>53268.589079999998</v>
      </c>
      <c r="M170" s="12" t="e">
        <f t="shared" si="21"/>
        <v>#DIV/0!</v>
      </c>
      <c r="N170" s="17">
        <f t="shared" si="22"/>
        <v>0</v>
      </c>
      <c r="O170" s="6">
        <f t="shared" si="23"/>
        <v>0</v>
      </c>
      <c r="P170" s="27">
        <f t="shared" si="18"/>
        <v>1264.8608326924355</v>
      </c>
    </row>
    <row r="171" spans="1:16" x14ac:dyDescent="0.3">
      <c r="A171" s="2" t="s">
        <v>78</v>
      </c>
      <c r="B171" s="2" t="s">
        <v>8</v>
      </c>
      <c r="C171" s="11">
        <v>143169.5</v>
      </c>
      <c r="D171" s="4">
        <v>48781</v>
      </c>
      <c r="E171" s="3">
        <v>0</v>
      </c>
      <c r="G171" s="15">
        <v>0</v>
      </c>
      <c r="H171" s="3">
        <v>430.59</v>
      </c>
      <c r="I171" s="3">
        <v>355</v>
      </c>
      <c r="J171" s="20">
        <f t="shared" si="19"/>
        <v>0</v>
      </c>
      <c r="K171" s="5">
        <f t="shared" si="20"/>
        <v>392.79499999999996</v>
      </c>
      <c r="L171" s="8">
        <f>K171*C171/1000</f>
        <v>56236.263752499995</v>
      </c>
      <c r="M171" s="12" t="e">
        <f t="shared" si="21"/>
        <v>#DIV/0!</v>
      </c>
      <c r="N171" s="17">
        <f t="shared" si="22"/>
        <v>0</v>
      </c>
      <c r="O171" s="6">
        <f t="shared" si="23"/>
        <v>0</v>
      </c>
      <c r="P171" s="27">
        <f t="shared" si="18"/>
        <v>1264.8608326924355</v>
      </c>
    </row>
    <row r="172" spans="1:16" x14ac:dyDescent="0.3">
      <c r="A172" s="2" t="s">
        <v>78</v>
      </c>
      <c r="B172" s="2" t="s">
        <v>7</v>
      </c>
      <c r="C172" s="11">
        <v>143169.5</v>
      </c>
      <c r="D172" s="4">
        <v>48781</v>
      </c>
      <c r="E172" s="3">
        <v>0</v>
      </c>
      <c r="G172" s="15">
        <v>0</v>
      </c>
      <c r="H172" s="3">
        <v>430.59</v>
      </c>
      <c r="I172" s="3">
        <v>355</v>
      </c>
      <c r="J172" s="20">
        <f t="shared" si="19"/>
        <v>0</v>
      </c>
      <c r="K172" s="5">
        <f t="shared" si="20"/>
        <v>392.79499999999996</v>
      </c>
      <c r="L172" s="8">
        <f>K172*C172/1000</f>
        <v>56236.263752499995</v>
      </c>
      <c r="M172" s="12" t="e">
        <f t="shared" si="21"/>
        <v>#DIV/0!</v>
      </c>
      <c r="N172" s="17">
        <f t="shared" si="22"/>
        <v>0</v>
      </c>
      <c r="O172" s="6">
        <f t="shared" si="23"/>
        <v>0</v>
      </c>
      <c r="P172" s="27">
        <f t="shared" si="18"/>
        <v>1264.8608326924355</v>
      </c>
    </row>
    <row r="173" spans="1:16" x14ac:dyDescent="0.3">
      <c r="A173" s="2" t="s">
        <v>79</v>
      </c>
      <c r="B173" s="2" t="s">
        <v>8</v>
      </c>
      <c r="C173" s="11">
        <v>152393</v>
      </c>
      <c r="D173" s="4">
        <v>51623</v>
      </c>
      <c r="E173" s="3">
        <v>70070</v>
      </c>
      <c r="F173" s="13">
        <v>70536</v>
      </c>
      <c r="G173" s="15">
        <v>4942426830</v>
      </c>
      <c r="H173" s="3">
        <v>426.68</v>
      </c>
      <c r="I173" s="3">
        <v>357.5</v>
      </c>
      <c r="J173" s="20">
        <f t="shared" si="19"/>
        <v>494.242683</v>
      </c>
      <c r="K173" s="5">
        <f t="shared" si="20"/>
        <v>392.09000000000003</v>
      </c>
      <c r="L173" s="8">
        <f>K173*C173/1000</f>
        <v>59751.771370000002</v>
      </c>
      <c r="M173" s="12">
        <f t="shared" si="21"/>
        <v>-0.15288971064420998</v>
      </c>
      <c r="N173" s="17">
        <f t="shared" si="22"/>
        <v>418.68066198959002</v>
      </c>
      <c r="O173" s="6">
        <f t="shared" si="23"/>
        <v>-75.562021010409978</v>
      </c>
      <c r="P173" s="27">
        <f t="shared" si="18"/>
        <v>1189.2988116820254</v>
      </c>
    </row>
    <row r="174" spans="1:16" x14ac:dyDescent="0.3">
      <c r="A174" s="2" t="s">
        <v>79</v>
      </c>
      <c r="B174" s="2" t="s">
        <v>7</v>
      </c>
      <c r="C174" s="11">
        <v>152393</v>
      </c>
      <c r="D174" s="4">
        <v>51623</v>
      </c>
      <c r="E174" s="3">
        <v>180070</v>
      </c>
      <c r="F174" s="13">
        <v>65080</v>
      </c>
      <c r="G174" s="15">
        <v>11719038540</v>
      </c>
      <c r="H174" s="3">
        <v>426.68</v>
      </c>
      <c r="I174" s="3">
        <v>357.5</v>
      </c>
      <c r="J174" s="20">
        <f t="shared" si="19"/>
        <v>1171.9038539999999</v>
      </c>
      <c r="K174" s="5">
        <f t="shared" si="20"/>
        <v>392.09000000000003</v>
      </c>
      <c r="L174" s="8">
        <f>K174*C174/1000</f>
        <v>59751.771370000002</v>
      </c>
      <c r="M174" s="12">
        <f t="shared" si="21"/>
        <v>-8.187198263675477E-2</v>
      </c>
      <c r="N174" s="17">
        <f t="shared" si="22"/>
        <v>1075.9501470595901</v>
      </c>
      <c r="O174" s="6">
        <f t="shared" si="23"/>
        <v>-95.953706940409802</v>
      </c>
      <c r="P174" s="27">
        <f t="shared" si="18"/>
        <v>1093.3451047416156</v>
      </c>
    </row>
    <row r="175" spans="1:16" x14ac:dyDescent="0.3">
      <c r="A175" s="2" t="s">
        <v>80</v>
      </c>
      <c r="B175" s="2" t="s">
        <v>7</v>
      </c>
      <c r="C175" s="11">
        <v>157044</v>
      </c>
      <c r="D175" s="4">
        <v>65080</v>
      </c>
      <c r="E175" s="3">
        <v>16200</v>
      </c>
      <c r="F175" s="13">
        <v>65080</v>
      </c>
      <c r="G175" s="15">
        <v>1054296000</v>
      </c>
      <c r="H175" s="3">
        <v>435.21</v>
      </c>
      <c r="I175" s="3">
        <v>370</v>
      </c>
      <c r="J175" s="20">
        <f t="shared" si="19"/>
        <v>105.42959999999999</v>
      </c>
      <c r="K175" s="5">
        <f t="shared" si="20"/>
        <v>402.60500000000002</v>
      </c>
      <c r="L175" s="8">
        <f>K175*C175/1000</f>
        <v>63226.699620000007</v>
      </c>
      <c r="M175" s="12">
        <f t="shared" si="21"/>
        <v>-2.8477264597418506E-2</v>
      </c>
      <c r="N175" s="17">
        <f t="shared" si="22"/>
        <v>102.4272533844</v>
      </c>
      <c r="O175" s="6">
        <f t="shared" si="23"/>
        <v>-3.0023466155999898</v>
      </c>
      <c r="P175" s="27">
        <f t="shared" si="18"/>
        <v>1090.3427581260157</v>
      </c>
    </row>
    <row r="176" spans="1:16" x14ac:dyDescent="0.3">
      <c r="A176" s="2" t="s">
        <v>80</v>
      </c>
      <c r="B176" s="2" t="s">
        <v>8</v>
      </c>
      <c r="C176" s="11">
        <v>157044</v>
      </c>
      <c r="D176" s="4">
        <v>70536</v>
      </c>
      <c r="E176" s="3">
        <v>2038</v>
      </c>
      <c r="F176" s="13">
        <v>70536</v>
      </c>
      <c r="G176" s="15">
        <v>143752368</v>
      </c>
      <c r="H176" s="3">
        <v>435.21</v>
      </c>
      <c r="I176" s="3">
        <v>370</v>
      </c>
      <c r="J176" s="20">
        <f t="shared" si="19"/>
        <v>14.3752368</v>
      </c>
      <c r="K176" s="5">
        <f t="shared" si="20"/>
        <v>402.60500000000002</v>
      </c>
      <c r="L176" s="8">
        <f>K176*C176/1000</f>
        <v>63226.699620000007</v>
      </c>
      <c r="M176" s="12">
        <f t="shared" si="21"/>
        <v>-0.10362510462742425</v>
      </c>
      <c r="N176" s="17">
        <f t="shared" si="22"/>
        <v>12.885601382556002</v>
      </c>
      <c r="O176" s="6">
        <f t="shared" si="23"/>
        <v>-1.4896354174439974</v>
      </c>
      <c r="P176" s="27">
        <f t="shared" si="18"/>
        <v>1088.8531227085716</v>
      </c>
    </row>
    <row r="177" spans="1:16" x14ac:dyDescent="0.3">
      <c r="A177" s="2" t="s">
        <v>81</v>
      </c>
      <c r="B177" s="2" t="s">
        <v>8</v>
      </c>
      <c r="C177" s="11">
        <v>156679</v>
      </c>
      <c r="D177" s="4">
        <v>56361</v>
      </c>
      <c r="E177" s="3">
        <v>60060</v>
      </c>
      <c r="F177" s="13">
        <v>70658</v>
      </c>
      <c r="G177" s="15">
        <v>4243691540</v>
      </c>
      <c r="H177" s="3">
        <v>439.87</v>
      </c>
      <c r="I177" s="3">
        <v>370</v>
      </c>
      <c r="J177" s="20">
        <f t="shared" si="19"/>
        <v>424.36915399999998</v>
      </c>
      <c r="K177" s="5">
        <f t="shared" si="20"/>
        <v>404.935</v>
      </c>
      <c r="L177" s="8">
        <f>K177*C177/1000</f>
        <v>63444.810864999999</v>
      </c>
      <c r="M177" s="12">
        <f t="shared" si="21"/>
        <v>-0.1020859511307991</v>
      </c>
      <c r="N177" s="17">
        <f t="shared" si="22"/>
        <v>381.04953405519001</v>
      </c>
      <c r="O177" s="6">
        <f t="shared" si="23"/>
        <v>-43.319619944809972</v>
      </c>
      <c r="P177" s="27">
        <f t="shared" si="18"/>
        <v>1045.5335027637616</v>
      </c>
    </row>
    <row r="178" spans="1:16" x14ac:dyDescent="0.3">
      <c r="A178" s="2" t="s">
        <v>81</v>
      </c>
      <c r="B178" s="2" t="s">
        <v>7</v>
      </c>
      <c r="C178" s="11">
        <v>156679</v>
      </c>
      <c r="D178" s="4">
        <v>56361</v>
      </c>
      <c r="E178" s="3">
        <v>110000</v>
      </c>
      <c r="F178" s="13">
        <v>69190</v>
      </c>
      <c r="G178" s="15">
        <v>7610857210</v>
      </c>
      <c r="H178" s="3">
        <v>439.87</v>
      </c>
      <c r="I178" s="3">
        <v>370</v>
      </c>
      <c r="J178" s="20">
        <f t="shared" si="19"/>
        <v>761.08572100000004</v>
      </c>
      <c r="K178" s="5">
        <f t="shared" si="20"/>
        <v>404.935</v>
      </c>
      <c r="L178" s="8">
        <f>K178*C178/1000</f>
        <v>63444.810864999999</v>
      </c>
      <c r="M178" s="12">
        <f t="shared" si="21"/>
        <v>-8.303496365081664E-2</v>
      </c>
      <c r="N178" s="17">
        <f t="shared" si="22"/>
        <v>697.89291951500002</v>
      </c>
      <c r="O178" s="6">
        <f t="shared" si="23"/>
        <v>-63.192801485000018</v>
      </c>
      <c r="P178" s="27">
        <f t="shared" si="18"/>
        <v>982.34070127876157</v>
      </c>
    </row>
    <row r="179" spans="1:16" x14ac:dyDescent="0.3">
      <c r="A179" s="2" t="s">
        <v>81</v>
      </c>
      <c r="B179" s="2" t="s">
        <v>8</v>
      </c>
      <c r="C179" s="11">
        <v>156679</v>
      </c>
      <c r="D179" s="4">
        <v>70536</v>
      </c>
      <c r="E179" s="3">
        <v>9585</v>
      </c>
      <c r="F179" s="13">
        <v>70536</v>
      </c>
      <c r="G179" s="15">
        <v>676087560</v>
      </c>
      <c r="H179" s="3">
        <v>439.87</v>
      </c>
      <c r="I179" s="3">
        <v>370</v>
      </c>
      <c r="J179" s="20">
        <f t="shared" si="19"/>
        <v>67.608756</v>
      </c>
      <c r="K179" s="5">
        <f t="shared" si="20"/>
        <v>404.935</v>
      </c>
      <c r="L179" s="8">
        <f>K179*C179/1000</f>
        <v>63444.810864999999</v>
      </c>
      <c r="M179" s="12">
        <f t="shared" si="21"/>
        <v>-0.10053290709708518</v>
      </c>
      <c r="N179" s="17">
        <f t="shared" si="22"/>
        <v>60.811851214102504</v>
      </c>
      <c r="O179" s="6">
        <f t="shared" si="23"/>
        <v>-6.796904785897496</v>
      </c>
      <c r="P179" s="27">
        <f t="shared" si="18"/>
        <v>975.54379649286409</v>
      </c>
    </row>
    <row r="180" spans="1:16" x14ac:dyDescent="0.3">
      <c r="A180" s="2" t="s">
        <v>81</v>
      </c>
      <c r="B180" s="2" t="s">
        <v>7</v>
      </c>
      <c r="C180" s="11">
        <v>156679</v>
      </c>
      <c r="D180" s="4">
        <v>65080</v>
      </c>
      <c r="E180" s="3">
        <v>19220</v>
      </c>
      <c r="F180" s="13">
        <v>65080</v>
      </c>
      <c r="G180" s="15">
        <v>1250837600</v>
      </c>
      <c r="H180" s="3">
        <v>439.87</v>
      </c>
      <c r="I180" s="3">
        <v>370</v>
      </c>
      <c r="J180" s="20">
        <f t="shared" si="19"/>
        <v>125.08376</v>
      </c>
      <c r="K180" s="5">
        <f t="shared" si="20"/>
        <v>404.935</v>
      </c>
      <c r="L180" s="8">
        <f>K180*C180/1000</f>
        <v>63444.810864999999</v>
      </c>
      <c r="M180" s="12">
        <f t="shared" si="21"/>
        <v>-2.5125831822372491E-2</v>
      </c>
      <c r="N180" s="17">
        <f t="shared" si="22"/>
        <v>121.94092648253</v>
      </c>
      <c r="O180" s="6">
        <f t="shared" si="23"/>
        <v>-3.1428335174699953</v>
      </c>
      <c r="P180" s="27">
        <f t="shared" si="18"/>
        <v>972.40096297539412</v>
      </c>
    </row>
    <row r="181" spans="1:16" x14ac:dyDescent="0.3">
      <c r="A181" s="2" t="s">
        <v>82</v>
      </c>
      <c r="B181" s="2" t="s">
        <v>8</v>
      </c>
      <c r="C181" s="11">
        <v>158503</v>
      </c>
      <c r="D181" s="4">
        <v>70658</v>
      </c>
      <c r="E181" s="3">
        <v>2185</v>
      </c>
      <c r="F181" s="13">
        <v>70658</v>
      </c>
      <c r="G181" s="15">
        <v>154387730</v>
      </c>
      <c r="H181" s="3">
        <v>440.6</v>
      </c>
      <c r="I181" s="3">
        <v>407.5</v>
      </c>
      <c r="J181" s="20">
        <f t="shared" si="19"/>
        <v>15.438772999999999</v>
      </c>
      <c r="K181" s="5">
        <f t="shared" si="20"/>
        <v>424.05</v>
      </c>
      <c r="L181" s="8">
        <f>K181*C181/1000</f>
        <v>67213.197150000007</v>
      </c>
      <c r="M181" s="12">
        <f t="shared" si="21"/>
        <v>-4.8753189306235623E-2</v>
      </c>
      <c r="N181" s="17">
        <f t="shared" si="22"/>
        <v>14.686083577275003</v>
      </c>
      <c r="O181" s="6">
        <f t="shared" si="23"/>
        <v>-0.7526894227249965</v>
      </c>
      <c r="P181" s="27">
        <f t="shared" si="18"/>
        <v>971.64827355266914</v>
      </c>
    </row>
    <row r="182" spans="1:16" x14ac:dyDescent="0.3">
      <c r="A182" s="2" t="s">
        <v>82</v>
      </c>
      <c r="B182" s="2" t="s">
        <v>7</v>
      </c>
      <c r="C182" s="11">
        <v>158503</v>
      </c>
      <c r="D182" s="4">
        <v>69190</v>
      </c>
      <c r="E182" s="3">
        <v>4869</v>
      </c>
      <c r="F182" s="13">
        <v>69190</v>
      </c>
      <c r="G182" s="15">
        <v>336886110</v>
      </c>
      <c r="H182" s="3">
        <v>440.6</v>
      </c>
      <c r="I182" s="3">
        <v>407.5</v>
      </c>
      <c r="J182" s="20">
        <f t="shared" si="19"/>
        <v>33.688611000000002</v>
      </c>
      <c r="K182" s="5">
        <f t="shared" si="20"/>
        <v>424.05</v>
      </c>
      <c r="L182" s="8">
        <f>K182*C182/1000</f>
        <v>67213.197150000007</v>
      </c>
      <c r="M182" s="12">
        <f t="shared" si="21"/>
        <v>-2.8570643879173185E-2</v>
      </c>
      <c r="N182" s="17">
        <f t="shared" si="22"/>
        <v>32.726105692335004</v>
      </c>
      <c r="O182" s="6">
        <f t="shared" si="23"/>
        <v>-0.96250530766499764</v>
      </c>
      <c r="P182" s="27">
        <f t="shared" si="18"/>
        <v>970.68576824500417</v>
      </c>
    </row>
    <row r="183" spans="1:16" x14ac:dyDescent="0.3">
      <c r="A183" s="2" t="s">
        <v>83</v>
      </c>
      <c r="B183" s="2" t="s">
        <v>7</v>
      </c>
      <c r="C183" s="11">
        <v>160264</v>
      </c>
      <c r="D183" s="4">
        <v>69190</v>
      </c>
      <c r="E183" s="3">
        <v>5463</v>
      </c>
      <c r="F183" s="13">
        <v>69190</v>
      </c>
      <c r="G183" s="15">
        <v>377984970</v>
      </c>
      <c r="H183" s="3">
        <v>442.5</v>
      </c>
      <c r="I183" s="3">
        <v>410</v>
      </c>
      <c r="J183" s="20">
        <f t="shared" si="19"/>
        <v>37.798496999999998</v>
      </c>
      <c r="K183" s="5">
        <f t="shared" si="20"/>
        <v>426.25</v>
      </c>
      <c r="L183" s="8">
        <f>K183*C183/1000</f>
        <v>68312.53</v>
      </c>
      <c r="M183" s="12">
        <f t="shared" si="21"/>
        <v>-1.2682034976152612E-2</v>
      </c>
      <c r="N183" s="17">
        <f t="shared" si="22"/>
        <v>37.319135138999997</v>
      </c>
      <c r="O183" s="6">
        <f t="shared" si="23"/>
        <v>-0.479361861000001</v>
      </c>
      <c r="P183" s="27">
        <f t="shared" si="18"/>
        <v>970.20640638400414</v>
      </c>
    </row>
    <row r="184" spans="1:16" x14ac:dyDescent="0.3">
      <c r="A184" s="2" t="s">
        <v>83</v>
      </c>
      <c r="B184" s="2" t="s">
        <v>8</v>
      </c>
      <c r="C184" s="11">
        <v>160264</v>
      </c>
      <c r="D184" s="4">
        <v>61960</v>
      </c>
      <c r="E184" s="3">
        <v>77000</v>
      </c>
      <c r="F184" s="13">
        <v>77294</v>
      </c>
      <c r="G184" s="15">
        <v>5951615450</v>
      </c>
      <c r="H184" s="3">
        <v>442.5</v>
      </c>
      <c r="I184" s="3">
        <v>410</v>
      </c>
      <c r="J184" s="20">
        <f t="shared" si="19"/>
        <v>595.16154500000005</v>
      </c>
      <c r="K184" s="5">
        <f t="shared" si="20"/>
        <v>426.25</v>
      </c>
      <c r="L184" s="8">
        <f>K184*C184/1000</f>
        <v>68312.53</v>
      </c>
      <c r="M184" s="12">
        <f t="shared" si="21"/>
        <v>-0.11619879938934463</v>
      </c>
      <c r="N184" s="17">
        <f t="shared" si="22"/>
        <v>526.00648100000001</v>
      </c>
      <c r="O184" s="6">
        <f t="shared" si="23"/>
        <v>-69.155064000000039</v>
      </c>
      <c r="P184" s="27">
        <f t="shared" si="18"/>
        <v>901.0513423840041</v>
      </c>
    </row>
    <row r="185" spans="1:16" x14ac:dyDescent="0.3">
      <c r="A185" s="2" t="s">
        <v>83</v>
      </c>
      <c r="B185" s="2" t="s">
        <v>7</v>
      </c>
      <c r="C185" s="11">
        <v>160264</v>
      </c>
      <c r="D185" s="4">
        <v>61960</v>
      </c>
      <c r="E185" s="3">
        <v>114400</v>
      </c>
      <c r="F185" s="13">
        <v>74109</v>
      </c>
      <c r="G185" s="15">
        <v>8478097210</v>
      </c>
      <c r="H185" s="3">
        <v>442.5</v>
      </c>
      <c r="I185" s="3">
        <v>410</v>
      </c>
      <c r="J185" s="20">
        <f t="shared" si="19"/>
        <v>847.80972099999997</v>
      </c>
      <c r="K185" s="5">
        <f t="shared" si="20"/>
        <v>426.25</v>
      </c>
      <c r="L185" s="8">
        <f>K185*C185/1000</f>
        <v>68312.53</v>
      </c>
      <c r="M185" s="12">
        <f t="shared" si="21"/>
        <v>-7.8215466407588807E-2</v>
      </c>
      <c r="N185" s="17">
        <f t="shared" si="22"/>
        <v>781.49534319999998</v>
      </c>
      <c r="O185" s="6">
        <f t="shared" si="23"/>
        <v>-66.314377799999988</v>
      </c>
      <c r="P185" s="27">
        <f t="shared" si="18"/>
        <v>834.73696458400411</v>
      </c>
    </row>
    <row r="186" spans="1:16" x14ac:dyDescent="0.3">
      <c r="A186" s="2" t="s">
        <v>83</v>
      </c>
      <c r="B186" s="2" t="s">
        <v>8</v>
      </c>
      <c r="C186" s="11">
        <v>160264</v>
      </c>
      <c r="D186" s="4">
        <v>70658</v>
      </c>
      <c r="E186" s="3">
        <v>2701</v>
      </c>
      <c r="F186" s="13">
        <v>70658</v>
      </c>
      <c r="G186" s="15">
        <v>190847258</v>
      </c>
      <c r="H186" s="3">
        <v>442.5</v>
      </c>
      <c r="I186" s="3">
        <v>410</v>
      </c>
      <c r="J186" s="20">
        <f t="shared" si="19"/>
        <v>19.084725800000001</v>
      </c>
      <c r="K186" s="5">
        <f t="shared" si="20"/>
        <v>426.25</v>
      </c>
      <c r="L186" s="8">
        <f>K186*C186/1000</f>
        <v>68312.53</v>
      </c>
      <c r="M186" s="12">
        <f t="shared" si="21"/>
        <v>-3.319468425372929E-2</v>
      </c>
      <c r="N186" s="17">
        <f t="shared" si="22"/>
        <v>18.451214353000001</v>
      </c>
      <c r="O186" s="6">
        <f t="shared" si="23"/>
        <v>-0.63351144700000006</v>
      </c>
      <c r="P186" s="27">
        <f t="shared" si="18"/>
        <v>834.10345313700407</v>
      </c>
    </row>
    <row r="187" spans="1:16" x14ac:dyDescent="0.3">
      <c r="A187" s="2" t="s">
        <v>84</v>
      </c>
      <c r="B187" s="2" t="s">
        <v>8</v>
      </c>
      <c r="C187" s="11">
        <v>163751.5</v>
      </c>
      <c r="D187" s="4">
        <v>77294</v>
      </c>
      <c r="E187" s="3">
        <v>3623</v>
      </c>
      <c r="F187" s="13">
        <v>77294</v>
      </c>
      <c r="G187" s="15">
        <v>280036162</v>
      </c>
      <c r="H187" s="3">
        <v>444.95</v>
      </c>
      <c r="I187" s="3">
        <v>410</v>
      </c>
      <c r="J187" s="20">
        <f t="shared" si="19"/>
        <v>28.0036162</v>
      </c>
      <c r="K187" s="5">
        <f t="shared" si="20"/>
        <v>427.47500000000002</v>
      </c>
      <c r="L187" s="8">
        <f>K187*C187/1000</f>
        <v>69999.672462500006</v>
      </c>
      <c r="M187" s="12">
        <f t="shared" si="21"/>
        <v>-9.4371200060806681E-2</v>
      </c>
      <c r="N187" s="17">
        <f t="shared" si="22"/>
        <v>25.36088133316375</v>
      </c>
      <c r="O187" s="6">
        <f t="shared" si="23"/>
        <v>-2.6427348668362498</v>
      </c>
      <c r="P187" s="27">
        <f t="shared" si="18"/>
        <v>831.46071827016783</v>
      </c>
    </row>
    <row r="188" spans="1:16" x14ac:dyDescent="0.3">
      <c r="A188" s="2" t="s">
        <v>84</v>
      </c>
      <c r="B188" s="2" t="s">
        <v>7</v>
      </c>
      <c r="C188" s="11">
        <v>163751.5</v>
      </c>
      <c r="D188" s="4">
        <v>74109</v>
      </c>
      <c r="E188" s="3">
        <v>9351</v>
      </c>
      <c r="F188" s="13">
        <v>74109</v>
      </c>
      <c r="G188" s="15">
        <v>692993259</v>
      </c>
      <c r="H188" s="3">
        <v>444.95</v>
      </c>
      <c r="I188" s="3">
        <v>410</v>
      </c>
      <c r="J188" s="20">
        <f t="shared" si="19"/>
        <v>69.299325899999999</v>
      </c>
      <c r="K188" s="5">
        <f t="shared" si="20"/>
        <v>427.47500000000002</v>
      </c>
      <c r="L188" s="8">
        <f>K188*C188/1000</f>
        <v>69999.672462500006</v>
      </c>
      <c r="M188" s="12">
        <f t="shared" si="21"/>
        <v>-5.5449777186306615E-2</v>
      </c>
      <c r="N188" s="17">
        <f t="shared" si="22"/>
        <v>65.456693719683756</v>
      </c>
      <c r="O188" s="6">
        <f t="shared" si="23"/>
        <v>-3.8426321803162438</v>
      </c>
      <c r="P188" s="27">
        <f t="shared" si="18"/>
        <v>827.61808608985154</v>
      </c>
    </row>
    <row r="189" spans="1:16" x14ac:dyDescent="0.3">
      <c r="A189" s="2" t="s">
        <v>85</v>
      </c>
      <c r="B189" s="2" t="s">
        <v>7</v>
      </c>
      <c r="C189" s="11">
        <v>169510</v>
      </c>
      <c r="D189" s="4">
        <v>69252</v>
      </c>
      <c r="E189" s="3">
        <v>86900</v>
      </c>
      <c r="F189" s="13">
        <v>85797</v>
      </c>
      <c r="G189" s="15">
        <v>7455733230</v>
      </c>
      <c r="H189" s="3">
        <v>450.39</v>
      </c>
      <c r="I189" s="3">
        <v>407.5</v>
      </c>
      <c r="J189" s="20">
        <f t="shared" si="19"/>
        <v>745.57332299999996</v>
      </c>
      <c r="K189" s="5">
        <f t="shared" si="20"/>
        <v>428.94499999999999</v>
      </c>
      <c r="L189" s="8">
        <f>K189*C189/1000</f>
        <v>72710.466950000002</v>
      </c>
      <c r="M189" s="12">
        <f t="shared" si="21"/>
        <v>-0.15252902840425653</v>
      </c>
      <c r="N189" s="17">
        <f t="shared" si="22"/>
        <v>631.85395779550004</v>
      </c>
      <c r="O189" s="6">
        <f t="shared" si="23"/>
        <v>-113.71936520449992</v>
      </c>
      <c r="P189" s="27">
        <f t="shared" si="18"/>
        <v>713.89872088535162</v>
      </c>
    </row>
    <row r="190" spans="1:16" x14ac:dyDescent="0.3">
      <c r="A190" s="2" t="s">
        <v>85</v>
      </c>
      <c r="B190" s="2" t="s">
        <v>8</v>
      </c>
      <c r="C190" s="11">
        <v>169510</v>
      </c>
      <c r="D190" s="4">
        <v>77294</v>
      </c>
      <c r="E190" s="3">
        <v>8165</v>
      </c>
      <c r="F190" s="13">
        <v>77294</v>
      </c>
      <c r="G190" s="15">
        <v>631105510</v>
      </c>
      <c r="H190" s="3">
        <v>450.39</v>
      </c>
      <c r="I190" s="3">
        <v>407.5</v>
      </c>
      <c r="J190" s="20">
        <f t="shared" si="19"/>
        <v>63.110551000000001</v>
      </c>
      <c r="K190" s="5">
        <f t="shared" si="20"/>
        <v>428.94499999999999</v>
      </c>
      <c r="L190" s="8">
        <f>K190*C190/1000</f>
        <v>72710.466950000002</v>
      </c>
      <c r="M190" s="12">
        <f t="shared" si="21"/>
        <v>-5.9299985121742949E-2</v>
      </c>
      <c r="N190" s="17">
        <f t="shared" si="22"/>
        <v>59.368096264675003</v>
      </c>
      <c r="O190" s="6">
        <f t="shared" si="23"/>
        <v>-3.7424547353249977</v>
      </c>
      <c r="P190" s="27">
        <f t="shared" si="18"/>
        <v>710.15626615002657</v>
      </c>
    </row>
    <row r="191" spans="1:16" x14ac:dyDescent="0.3">
      <c r="A191" s="2" t="s">
        <v>85</v>
      </c>
      <c r="B191" s="2" t="s">
        <v>7</v>
      </c>
      <c r="C191" s="11">
        <v>169510</v>
      </c>
      <c r="D191" s="4">
        <v>74109</v>
      </c>
      <c r="E191" s="3">
        <v>32842</v>
      </c>
      <c r="F191" s="13">
        <v>74109</v>
      </c>
      <c r="G191" s="15">
        <v>2433887778</v>
      </c>
      <c r="H191" s="3">
        <v>450.39</v>
      </c>
      <c r="I191" s="3">
        <v>407.5</v>
      </c>
      <c r="J191" s="20">
        <f t="shared" si="19"/>
        <v>243.38877780000001</v>
      </c>
      <c r="K191" s="5">
        <f t="shared" si="20"/>
        <v>428.94499999999999</v>
      </c>
      <c r="L191" s="8">
        <f>K191*C191/1000</f>
        <v>72710.466950000002</v>
      </c>
      <c r="M191" s="12">
        <f t="shared" si="21"/>
        <v>-1.8871298357824307E-2</v>
      </c>
      <c r="N191" s="17">
        <f t="shared" si="22"/>
        <v>238.79571555718999</v>
      </c>
      <c r="O191" s="6">
        <f t="shared" si="23"/>
        <v>-4.5930622428100207</v>
      </c>
      <c r="P191" s="27">
        <f t="shared" si="18"/>
        <v>705.56320390721658</v>
      </c>
    </row>
    <row r="192" spans="1:16" x14ac:dyDescent="0.3">
      <c r="A192" s="2" t="s">
        <v>85</v>
      </c>
      <c r="B192" s="2" t="s">
        <v>8</v>
      </c>
      <c r="C192" s="11">
        <v>169510</v>
      </c>
      <c r="D192" s="4">
        <v>69252</v>
      </c>
      <c r="E192" s="3">
        <v>45100</v>
      </c>
      <c r="F192" s="13">
        <v>92393</v>
      </c>
      <c r="G192" s="15">
        <v>4166914290</v>
      </c>
      <c r="H192" s="3">
        <v>450.39</v>
      </c>
      <c r="I192" s="3">
        <v>407.5</v>
      </c>
      <c r="J192" s="20">
        <f t="shared" si="19"/>
        <v>416.69142900000003</v>
      </c>
      <c r="K192" s="5">
        <f t="shared" si="20"/>
        <v>428.94499999999999</v>
      </c>
      <c r="L192" s="8">
        <f>K192*C192/1000</f>
        <v>72710.466950000002</v>
      </c>
      <c r="M192" s="12">
        <f t="shared" si="21"/>
        <v>-0.21303056562726608</v>
      </c>
      <c r="N192" s="17">
        <f t="shared" si="22"/>
        <v>327.92420594449999</v>
      </c>
      <c r="O192" s="6">
        <f t="shared" si="23"/>
        <v>-88.76722305550004</v>
      </c>
      <c r="P192" s="27">
        <f t="shared" si="18"/>
        <v>616.79598085171654</v>
      </c>
    </row>
    <row r="193" spans="1:16" x14ac:dyDescent="0.3">
      <c r="A193" s="2" t="s">
        <v>86</v>
      </c>
      <c r="B193" s="2" t="s">
        <v>7</v>
      </c>
      <c r="C193" s="11">
        <v>174541</v>
      </c>
      <c r="D193" s="4">
        <v>85797</v>
      </c>
      <c r="E193" s="3">
        <v>10295</v>
      </c>
      <c r="F193" s="13">
        <v>85797</v>
      </c>
      <c r="G193" s="15">
        <v>883280115</v>
      </c>
      <c r="H193" s="3">
        <v>465.3</v>
      </c>
      <c r="I193" s="3">
        <v>402.5</v>
      </c>
      <c r="J193" s="20">
        <f t="shared" si="19"/>
        <v>88.328011500000002</v>
      </c>
      <c r="K193" s="5">
        <f t="shared" si="20"/>
        <v>433.9</v>
      </c>
      <c r="L193" s="8">
        <f>K193*C193/1000</f>
        <v>75733.339899999992</v>
      </c>
      <c r="M193" s="12">
        <f t="shared" si="21"/>
        <v>-0.11729617702250672</v>
      </c>
      <c r="N193" s="17">
        <f t="shared" si="22"/>
        <v>77.967473427049981</v>
      </c>
      <c r="O193" s="6">
        <f t="shared" si="23"/>
        <v>-10.360538072950021</v>
      </c>
      <c r="P193" s="27">
        <f t="shared" si="18"/>
        <v>606.43544277876651</v>
      </c>
    </row>
    <row r="194" spans="1:16" x14ac:dyDescent="0.3">
      <c r="A194" s="2" t="s">
        <v>86</v>
      </c>
      <c r="B194" s="2" t="s">
        <v>8</v>
      </c>
      <c r="C194" s="11">
        <v>174541</v>
      </c>
      <c r="D194" s="4">
        <v>92393</v>
      </c>
      <c r="E194" s="3">
        <v>6182</v>
      </c>
      <c r="F194" s="13">
        <v>92393</v>
      </c>
      <c r="G194" s="15">
        <v>571173526</v>
      </c>
      <c r="H194" s="3">
        <v>465.3</v>
      </c>
      <c r="I194" s="3">
        <v>402.5</v>
      </c>
      <c r="J194" s="20">
        <f t="shared" si="19"/>
        <v>57.117352599999997</v>
      </c>
      <c r="K194" s="5">
        <f t="shared" si="20"/>
        <v>433.9</v>
      </c>
      <c r="L194" s="8">
        <f>K194*C194/1000</f>
        <v>75733.339899999992</v>
      </c>
      <c r="M194" s="12">
        <f t="shared" si="21"/>
        <v>-0.18031301180825399</v>
      </c>
      <c r="N194" s="17">
        <f t="shared" si="22"/>
        <v>46.818350726179993</v>
      </c>
      <c r="O194" s="6">
        <f t="shared" si="23"/>
        <v>-10.299001873820004</v>
      </c>
      <c r="P194" s="27">
        <f t="shared" si="18"/>
        <v>596.13644090494654</v>
      </c>
    </row>
    <row r="195" spans="1:16" x14ac:dyDescent="0.3">
      <c r="A195" s="2" t="s">
        <v>87</v>
      </c>
      <c r="B195" s="2" t="s">
        <v>8</v>
      </c>
      <c r="C195" s="11">
        <v>173346</v>
      </c>
      <c r="D195" s="4">
        <v>92393</v>
      </c>
      <c r="E195" s="3">
        <v>5143</v>
      </c>
      <c r="F195" s="13">
        <v>92393</v>
      </c>
      <c r="G195" s="15">
        <v>475177199</v>
      </c>
      <c r="H195" s="3">
        <v>474.42</v>
      </c>
      <c r="I195" s="3">
        <v>407.5</v>
      </c>
      <c r="J195" s="20">
        <f t="shared" si="19"/>
        <v>47.517719900000003</v>
      </c>
      <c r="K195" s="5">
        <f t="shared" si="20"/>
        <v>440.96000000000004</v>
      </c>
      <c r="L195" s="8">
        <f>K195*C195/1000</f>
        <v>76438.652160000012</v>
      </c>
      <c r="M195" s="12">
        <f t="shared" si="21"/>
        <v>-0.17267918392085968</v>
      </c>
      <c r="N195" s="17">
        <f t="shared" si="22"/>
        <v>39.312398805888009</v>
      </c>
      <c r="O195" s="6">
        <f t="shared" si="23"/>
        <v>-8.2053210941119943</v>
      </c>
      <c r="P195" s="27">
        <f t="shared" si="18"/>
        <v>587.9311198108345</v>
      </c>
    </row>
    <row r="196" spans="1:16" x14ac:dyDescent="0.3">
      <c r="A196" s="2" t="s">
        <v>87</v>
      </c>
      <c r="B196" s="2" t="s">
        <v>7</v>
      </c>
      <c r="C196" s="11">
        <v>173346</v>
      </c>
      <c r="D196" s="4">
        <v>85797</v>
      </c>
      <c r="E196" s="3">
        <v>27772</v>
      </c>
      <c r="F196" s="13">
        <v>85797</v>
      </c>
      <c r="G196" s="15">
        <v>2382754284</v>
      </c>
      <c r="H196" s="3">
        <v>474.42</v>
      </c>
      <c r="I196" s="3">
        <v>407.5</v>
      </c>
      <c r="J196" s="20">
        <f t="shared" si="19"/>
        <v>238.27542840000001</v>
      </c>
      <c r="K196" s="5">
        <f t="shared" si="20"/>
        <v>440.96000000000004</v>
      </c>
      <c r="L196" s="8">
        <f>K196*C196/1000</f>
        <v>76438.652160000012</v>
      </c>
      <c r="M196" s="12">
        <f t="shared" si="21"/>
        <v>-0.10907546697436954</v>
      </c>
      <c r="N196" s="17">
        <f t="shared" si="22"/>
        <v>212.285424778752</v>
      </c>
      <c r="O196" s="6">
        <f t="shared" si="23"/>
        <v>-25.990003621248007</v>
      </c>
      <c r="P196" s="27">
        <f t="shared" si="18"/>
        <v>561.94111618958652</v>
      </c>
    </row>
    <row r="197" spans="1:16" x14ac:dyDescent="0.3">
      <c r="A197" s="2" t="s">
        <v>88</v>
      </c>
      <c r="B197" s="2" t="s">
        <v>8</v>
      </c>
      <c r="C197" s="11">
        <v>181907</v>
      </c>
      <c r="D197" s="4">
        <v>83722</v>
      </c>
      <c r="E197" s="3">
        <v>0</v>
      </c>
      <c r="G197" s="15">
        <v>0</v>
      </c>
      <c r="H197" s="3">
        <v>476.47</v>
      </c>
      <c r="I197" s="3">
        <v>412.5</v>
      </c>
      <c r="J197" s="20">
        <f t="shared" si="19"/>
        <v>0</v>
      </c>
      <c r="K197" s="5">
        <f t="shared" si="20"/>
        <v>444.48500000000001</v>
      </c>
      <c r="L197" s="8">
        <f>K197*C197/1000</f>
        <v>80854.932894999991</v>
      </c>
      <c r="M197" s="12" t="e">
        <f t="shared" si="21"/>
        <v>#DIV/0!</v>
      </c>
      <c r="N197" s="17">
        <f t="shared" si="22"/>
        <v>0</v>
      </c>
      <c r="O197" s="6">
        <f t="shared" si="23"/>
        <v>0</v>
      </c>
      <c r="P197" s="27">
        <f t="shared" si="18"/>
        <v>561.94111618958652</v>
      </c>
    </row>
    <row r="198" spans="1:16" x14ac:dyDescent="0.3">
      <c r="A198" s="2" t="s">
        <v>88</v>
      </c>
      <c r="B198" s="2" t="s">
        <v>7</v>
      </c>
      <c r="C198" s="11">
        <v>181907</v>
      </c>
      <c r="D198" s="4">
        <v>83722</v>
      </c>
      <c r="E198" s="3">
        <v>54010</v>
      </c>
      <c r="F198" s="13">
        <v>92574</v>
      </c>
      <c r="G198" s="15">
        <v>4999945830</v>
      </c>
      <c r="H198" s="3">
        <v>476.47</v>
      </c>
      <c r="I198" s="3">
        <v>412.5</v>
      </c>
      <c r="J198" s="20">
        <f t="shared" si="19"/>
        <v>499.99458299999998</v>
      </c>
      <c r="K198" s="5">
        <f t="shared" si="20"/>
        <v>444.48500000000001</v>
      </c>
      <c r="L198" s="8">
        <f>K198*C198/1000</f>
        <v>80854.932894999991</v>
      </c>
      <c r="M198" s="12">
        <f t="shared" si="21"/>
        <v>-0.12659134427593066</v>
      </c>
      <c r="N198" s="17">
        <f t="shared" si="22"/>
        <v>436.69749256589495</v>
      </c>
      <c r="O198" s="6">
        <f t="shared" si="23"/>
        <v>-63.29709043410503</v>
      </c>
      <c r="P198" s="27">
        <f t="shared" si="18"/>
        <v>498.64402575548149</v>
      </c>
    </row>
    <row r="199" spans="1:16" x14ac:dyDescent="0.3">
      <c r="A199" s="2" t="s">
        <v>89</v>
      </c>
      <c r="B199" s="2" t="s">
        <v>8</v>
      </c>
      <c r="C199" s="11">
        <v>181718</v>
      </c>
      <c r="D199" s="4">
        <v>83722</v>
      </c>
      <c r="E199" s="3">
        <v>35750</v>
      </c>
      <c r="F199" s="13">
        <v>102122</v>
      </c>
      <c r="G199" s="15">
        <v>3650875800</v>
      </c>
      <c r="H199" s="3">
        <v>484.41</v>
      </c>
      <c r="I199" s="3">
        <v>412.5</v>
      </c>
      <c r="J199" s="20">
        <f t="shared" si="19"/>
        <v>365.08758</v>
      </c>
      <c r="K199" s="5">
        <f t="shared" si="20"/>
        <v>448.45500000000004</v>
      </c>
      <c r="L199" s="8">
        <f>K199*C199/1000</f>
        <v>81492.345690000016</v>
      </c>
      <c r="M199" s="12">
        <f t="shared" si="21"/>
        <v>-0.20200989316699614</v>
      </c>
      <c r="N199" s="17">
        <f t="shared" si="22"/>
        <v>291.33513584175006</v>
      </c>
      <c r="O199" s="6">
        <f t="shared" si="23"/>
        <v>-73.752444158249943</v>
      </c>
      <c r="P199" s="27">
        <f t="shared" si="18"/>
        <v>424.89158159723155</v>
      </c>
    </row>
    <row r="200" spans="1:16" x14ac:dyDescent="0.3">
      <c r="A200" s="2" t="s">
        <v>90</v>
      </c>
      <c r="B200" s="2" t="s">
        <v>8</v>
      </c>
      <c r="C200" s="11">
        <v>183030</v>
      </c>
      <c r="D200" s="4">
        <v>102122</v>
      </c>
      <c r="E200" s="3">
        <v>5358</v>
      </c>
      <c r="F200" s="13">
        <v>102122</v>
      </c>
      <c r="G200" s="15">
        <v>547169676</v>
      </c>
      <c r="H200" s="3">
        <v>490.05</v>
      </c>
      <c r="I200" s="3">
        <v>440</v>
      </c>
      <c r="J200" s="20">
        <f t="shared" si="19"/>
        <v>54.716967599999997</v>
      </c>
      <c r="K200" s="5">
        <f t="shared" si="20"/>
        <v>465.02499999999998</v>
      </c>
      <c r="L200" s="8">
        <f>K200*C200/1000</f>
        <v>85113.525750000001</v>
      </c>
      <c r="M200" s="12">
        <f t="shared" si="21"/>
        <v>-0.16655054004034386</v>
      </c>
      <c r="N200" s="17">
        <f t="shared" si="22"/>
        <v>45.603827096849997</v>
      </c>
      <c r="O200" s="6">
        <f t="shared" si="23"/>
        <v>-9.1131405031499995</v>
      </c>
      <c r="P200" s="27">
        <f t="shared" si="18"/>
        <v>415.77844109408153</v>
      </c>
    </row>
    <row r="201" spans="1:16" x14ac:dyDescent="0.3">
      <c r="A201" s="2" t="s">
        <v>90</v>
      </c>
      <c r="B201" s="2" t="s">
        <v>7</v>
      </c>
      <c r="C201" s="11">
        <v>183030</v>
      </c>
      <c r="D201" s="4">
        <v>92574</v>
      </c>
      <c r="E201" s="3">
        <v>49662</v>
      </c>
      <c r="F201" s="13">
        <v>92574</v>
      </c>
      <c r="G201" s="15">
        <v>4597409988</v>
      </c>
      <c r="H201" s="3">
        <v>490.05</v>
      </c>
      <c r="I201" s="3">
        <v>440</v>
      </c>
      <c r="J201" s="20">
        <f t="shared" si="19"/>
        <v>459.7409988</v>
      </c>
      <c r="K201" s="5">
        <f t="shared" si="20"/>
        <v>465.02499999999998</v>
      </c>
      <c r="L201" s="8">
        <f>K201*C201/1000</f>
        <v>85113.525750000001</v>
      </c>
      <c r="M201" s="12">
        <f t="shared" si="21"/>
        <v>-8.0589304232289827E-2</v>
      </c>
      <c r="N201" s="17">
        <f t="shared" si="22"/>
        <v>422.69079157965001</v>
      </c>
      <c r="O201" s="6">
        <f t="shared" si="23"/>
        <v>-37.050207220349989</v>
      </c>
      <c r="P201" s="27">
        <f t="shared" si="18"/>
        <v>378.72823387373154</v>
      </c>
    </row>
    <row r="202" spans="1:16" x14ac:dyDescent="0.3">
      <c r="A202" s="2" t="s">
        <v>91</v>
      </c>
      <c r="B202" s="2" t="s">
        <v>8</v>
      </c>
      <c r="C202" s="11">
        <v>184460</v>
      </c>
      <c r="D202" s="4">
        <v>87497</v>
      </c>
      <c r="E202" s="3">
        <v>27500</v>
      </c>
      <c r="F202" s="13">
        <v>94905</v>
      </c>
      <c r="G202" s="15">
        <v>2609876170</v>
      </c>
      <c r="H202" s="3">
        <v>505.79</v>
      </c>
      <c r="I202" s="3">
        <v>470</v>
      </c>
      <c r="J202" s="20">
        <f t="shared" si="19"/>
        <v>260.987617</v>
      </c>
      <c r="K202" s="5">
        <f t="shared" si="20"/>
        <v>487.89499999999998</v>
      </c>
      <c r="L202" s="8">
        <f>K202*C202/1000</f>
        <v>89997.111700000009</v>
      </c>
      <c r="M202" s="12">
        <f t="shared" si="21"/>
        <v>-5.1713695801064108E-2</v>
      </c>
      <c r="N202" s="17">
        <f t="shared" si="22"/>
        <v>247.49205717500001</v>
      </c>
      <c r="O202" s="6">
        <f t="shared" si="23"/>
        <v>-13.495559824999987</v>
      </c>
      <c r="P202" s="27">
        <f t="shared" si="18"/>
        <v>365.23267404873155</v>
      </c>
    </row>
    <row r="203" spans="1:16" x14ac:dyDescent="0.3">
      <c r="A203" s="2" t="s">
        <v>91</v>
      </c>
      <c r="B203" s="2" t="s">
        <v>7</v>
      </c>
      <c r="C203" s="11">
        <v>184460</v>
      </c>
      <c r="D203" s="4">
        <v>87497</v>
      </c>
      <c r="E203" s="3">
        <v>52030</v>
      </c>
      <c r="F203" s="13">
        <v>92462</v>
      </c>
      <c r="G203" s="15">
        <v>4810773660</v>
      </c>
      <c r="H203" s="3">
        <v>505.79</v>
      </c>
      <c r="I203" s="3">
        <v>470</v>
      </c>
      <c r="J203" s="20">
        <f t="shared" si="19"/>
        <v>481.07736599999998</v>
      </c>
      <c r="K203" s="5">
        <f t="shared" si="20"/>
        <v>487.89499999999998</v>
      </c>
      <c r="L203" s="8">
        <f>K203*C203/1000</f>
        <v>89997.111700000009</v>
      </c>
      <c r="M203" s="12">
        <f t="shared" si="21"/>
        <v>-2.6658392636975115E-2</v>
      </c>
      <c r="N203" s="17">
        <f t="shared" si="22"/>
        <v>468.25497217509997</v>
      </c>
      <c r="O203" s="6">
        <f t="shared" si="23"/>
        <v>-12.822393824900018</v>
      </c>
      <c r="P203" s="27">
        <f t="shared" si="18"/>
        <v>352.41028022383153</v>
      </c>
    </row>
    <row r="204" spans="1:16" x14ac:dyDescent="0.3">
      <c r="A204" s="2" t="s">
        <v>91</v>
      </c>
      <c r="B204" s="2" t="s">
        <v>7</v>
      </c>
      <c r="C204" s="11">
        <v>184460</v>
      </c>
      <c r="D204" s="4">
        <v>92574</v>
      </c>
      <c r="E204" s="3">
        <v>9653</v>
      </c>
      <c r="F204" s="13">
        <v>92574</v>
      </c>
      <c r="G204" s="15">
        <v>893616822</v>
      </c>
      <c r="H204" s="3">
        <v>505.79</v>
      </c>
      <c r="I204" s="3">
        <v>470</v>
      </c>
      <c r="J204" s="20">
        <f t="shared" si="19"/>
        <v>89.361682200000004</v>
      </c>
      <c r="K204" s="5">
        <f t="shared" si="20"/>
        <v>487.89499999999998</v>
      </c>
      <c r="L204" s="8">
        <f>K204*C204/1000</f>
        <v>89997.111700000009</v>
      </c>
      <c r="M204" s="12">
        <f t="shared" si="21"/>
        <v>-2.7835983105407469E-2</v>
      </c>
      <c r="N204" s="17">
        <f t="shared" si="22"/>
        <v>86.874211924010012</v>
      </c>
      <c r="O204" s="6">
        <f t="shared" si="23"/>
        <v>-2.4874702759899918</v>
      </c>
      <c r="P204" s="27">
        <f t="shared" si="18"/>
        <v>349.92280994784153</v>
      </c>
    </row>
    <row r="205" spans="1:16" x14ac:dyDescent="0.3">
      <c r="A205" s="2" t="s">
        <v>91</v>
      </c>
      <c r="B205" s="2" t="s">
        <v>8</v>
      </c>
      <c r="C205" s="11">
        <v>184460</v>
      </c>
      <c r="D205" s="4">
        <v>102122</v>
      </c>
      <c r="E205" s="3">
        <v>3208</v>
      </c>
      <c r="F205" s="13">
        <v>102122</v>
      </c>
      <c r="G205" s="15">
        <v>327607376</v>
      </c>
      <c r="H205" s="3">
        <v>505.79</v>
      </c>
      <c r="I205" s="3">
        <v>470</v>
      </c>
      <c r="J205" s="20">
        <f t="shared" si="19"/>
        <v>32.760737599999999</v>
      </c>
      <c r="K205" s="5">
        <f t="shared" si="20"/>
        <v>487.89499999999998</v>
      </c>
      <c r="L205" s="8">
        <f>K205*C205/1000</f>
        <v>89997.111700000009</v>
      </c>
      <c r="M205" s="12">
        <f t="shared" si="21"/>
        <v>-0.11872944419419906</v>
      </c>
      <c r="N205" s="17">
        <f t="shared" si="22"/>
        <v>28.871073433360003</v>
      </c>
      <c r="O205" s="6">
        <f t="shared" si="23"/>
        <v>-3.8896641666399958</v>
      </c>
      <c r="P205" s="27">
        <f t="shared" si="18"/>
        <v>346.03314578120154</v>
      </c>
    </row>
    <row r="206" spans="1:16" x14ac:dyDescent="0.3">
      <c r="A206" s="2" t="s">
        <v>92</v>
      </c>
      <c r="B206" s="2" t="s">
        <v>7</v>
      </c>
      <c r="C206" s="11">
        <v>191231</v>
      </c>
      <c r="D206" s="4">
        <v>92462</v>
      </c>
      <c r="E206" s="3">
        <v>37830</v>
      </c>
      <c r="F206" s="13">
        <v>92462</v>
      </c>
      <c r="G206" s="15">
        <v>3497837460</v>
      </c>
      <c r="H206" s="3">
        <v>505.97</v>
      </c>
      <c r="I206" s="3">
        <v>477.5</v>
      </c>
      <c r="J206" s="20">
        <f t="shared" si="19"/>
        <v>349.78374600000001</v>
      </c>
      <c r="K206" s="5">
        <f t="shared" si="20"/>
        <v>491.73500000000001</v>
      </c>
      <c r="L206" s="8">
        <f>K206*C206/1000</f>
        <v>94034.975785000002</v>
      </c>
      <c r="M206" s="12">
        <f t="shared" si="21"/>
        <v>1.7012132389522261E-2</v>
      </c>
      <c r="N206" s="17">
        <f t="shared" si="22"/>
        <v>355.73431339465503</v>
      </c>
      <c r="O206" s="6">
        <f t="shared" si="23"/>
        <v>5.9505673946550246</v>
      </c>
      <c r="P206" s="27">
        <f t="shared" ref="P206:P256" si="24">O206+P205</f>
        <v>351.98371317585656</v>
      </c>
    </row>
    <row r="207" spans="1:16" x14ac:dyDescent="0.3">
      <c r="A207" s="2" t="s">
        <v>92</v>
      </c>
      <c r="B207" s="2" t="s">
        <v>8</v>
      </c>
      <c r="C207" s="11">
        <v>191231</v>
      </c>
      <c r="D207" s="4">
        <v>94905</v>
      </c>
      <c r="E207" s="3">
        <v>5680</v>
      </c>
      <c r="F207" s="13">
        <v>94905</v>
      </c>
      <c r="G207" s="15">
        <v>539060400</v>
      </c>
      <c r="H207" s="3">
        <v>505.97</v>
      </c>
      <c r="I207" s="3">
        <v>477.5</v>
      </c>
      <c r="J207" s="20">
        <f t="shared" si="19"/>
        <v>53.906039999999997</v>
      </c>
      <c r="K207" s="5">
        <f t="shared" si="20"/>
        <v>491.73500000000001</v>
      </c>
      <c r="L207" s="8">
        <f>K207*C207/1000</f>
        <v>94034.975785000002</v>
      </c>
      <c r="M207" s="12">
        <f t="shared" si="21"/>
        <v>-9.1673169485274597E-3</v>
      </c>
      <c r="N207" s="17">
        <f t="shared" si="22"/>
        <v>53.411866245879999</v>
      </c>
      <c r="O207" s="6">
        <f t="shared" si="23"/>
        <v>-0.49417375411999842</v>
      </c>
      <c r="P207" s="27">
        <f t="shared" si="24"/>
        <v>351.48953942173659</v>
      </c>
    </row>
    <row r="208" spans="1:16" x14ac:dyDescent="0.3">
      <c r="A208" s="2" t="s">
        <v>93</v>
      </c>
      <c r="B208" s="2" t="s">
        <v>8</v>
      </c>
      <c r="C208" s="11">
        <v>194461</v>
      </c>
      <c r="D208" s="4">
        <v>93774</v>
      </c>
      <c r="E208" s="3">
        <v>49060</v>
      </c>
      <c r="F208" s="13">
        <v>95584</v>
      </c>
      <c r="G208" s="15">
        <v>4689348510</v>
      </c>
      <c r="H208" s="3">
        <v>510.04</v>
      </c>
      <c r="I208" s="3">
        <v>477.5</v>
      </c>
      <c r="J208" s="20">
        <f t="shared" si="19"/>
        <v>468.93485099999998</v>
      </c>
      <c r="K208" s="5">
        <f t="shared" si="20"/>
        <v>493.77</v>
      </c>
      <c r="L208" s="8">
        <f>K208*C208/1000</f>
        <v>96019.007970000006</v>
      </c>
      <c r="M208" s="12">
        <f t="shared" si="21"/>
        <v>4.5510542559423772E-3</v>
      </c>
      <c r="N208" s="17">
        <f t="shared" si="22"/>
        <v>471.06925310081999</v>
      </c>
      <c r="O208" s="6">
        <f t="shared" si="23"/>
        <v>2.1344021008200116</v>
      </c>
      <c r="P208" s="27">
        <f t="shared" si="24"/>
        <v>353.62394152255661</v>
      </c>
    </row>
    <row r="209" spans="1:16" x14ac:dyDescent="0.3">
      <c r="A209" s="2" t="s">
        <v>93</v>
      </c>
      <c r="B209" s="2" t="s">
        <v>7</v>
      </c>
      <c r="C209" s="11">
        <v>194461</v>
      </c>
      <c r="D209" s="4">
        <v>93774</v>
      </c>
      <c r="E209" s="3">
        <v>74910</v>
      </c>
      <c r="F209" s="13">
        <v>97881</v>
      </c>
      <c r="G209" s="15">
        <v>7332249430</v>
      </c>
      <c r="H209" s="3">
        <v>510.04</v>
      </c>
      <c r="I209" s="3">
        <v>477.5</v>
      </c>
      <c r="J209" s="20">
        <f t="shared" si="19"/>
        <v>733.22494300000005</v>
      </c>
      <c r="K209" s="5">
        <f t="shared" si="20"/>
        <v>493.77</v>
      </c>
      <c r="L209" s="8">
        <f>K209*C209/1000</f>
        <v>96019.007970000006</v>
      </c>
      <c r="M209" s="12">
        <f t="shared" si="21"/>
        <v>-1.9023018052533147E-2</v>
      </c>
      <c r="N209" s="17">
        <f t="shared" si="22"/>
        <v>719.27838870327002</v>
      </c>
      <c r="O209" s="6">
        <f t="shared" si="23"/>
        <v>-13.946554296730028</v>
      </c>
      <c r="P209" s="27">
        <f t="shared" si="24"/>
        <v>339.67738722582658</v>
      </c>
    </row>
    <row r="210" spans="1:16" x14ac:dyDescent="0.3">
      <c r="A210" s="2" t="s">
        <v>93</v>
      </c>
      <c r="B210" s="2" t="s">
        <v>8</v>
      </c>
      <c r="C210" s="11">
        <v>194461</v>
      </c>
      <c r="D210" s="4">
        <v>94905</v>
      </c>
      <c r="E210" s="3">
        <v>1710</v>
      </c>
      <c r="F210" s="13">
        <v>94905</v>
      </c>
      <c r="G210" s="15">
        <v>162287550</v>
      </c>
      <c r="H210" s="3">
        <v>510.04</v>
      </c>
      <c r="I210" s="3">
        <v>477.5</v>
      </c>
      <c r="J210" s="20">
        <f t="shared" si="19"/>
        <v>16.228755</v>
      </c>
      <c r="K210" s="5">
        <f t="shared" si="20"/>
        <v>493.77</v>
      </c>
      <c r="L210" s="8">
        <f>K210*C210/1000</f>
        <v>96019.007970000006</v>
      </c>
      <c r="M210" s="12">
        <f t="shared" si="21"/>
        <v>1.1738137822032702E-2</v>
      </c>
      <c r="N210" s="17">
        <f t="shared" si="22"/>
        <v>16.419250362870002</v>
      </c>
      <c r="O210" s="6">
        <f t="shared" si="23"/>
        <v>0.19049536287000279</v>
      </c>
      <c r="P210" s="27">
        <f t="shared" si="24"/>
        <v>339.8678825886966</v>
      </c>
    </row>
    <row r="211" spans="1:16" x14ac:dyDescent="0.3">
      <c r="A211" s="2" t="s">
        <v>93</v>
      </c>
      <c r="B211" s="2" t="s">
        <v>7</v>
      </c>
      <c r="C211" s="11">
        <v>194461</v>
      </c>
      <c r="D211" s="4">
        <v>92462</v>
      </c>
      <c r="E211" s="3">
        <v>12541</v>
      </c>
      <c r="F211" s="13">
        <v>92462</v>
      </c>
      <c r="G211" s="15">
        <v>1159565942</v>
      </c>
      <c r="H211" s="3">
        <v>510.04</v>
      </c>
      <c r="I211" s="3">
        <v>477.5</v>
      </c>
      <c r="J211" s="20">
        <f t="shared" ref="J211:J255" si="25">G211*1000/10/1000000000</f>
        <v>115.9565942</v>
      </c>
      <c r="K211" s="5">
        <f t="shared" ref="K211:K255" si="26">(H211+I211)/2</f>
        <v>493.77</v>
      </c>
      <c r="L211" s="8">
        <f>K211*C211/1000</f>
        <v>96019.007970000006</v>
      </c>
      <c r="M211" s="12">
        <f t="shared" ref="M211:M255" si="27">L211/F211-1</f>
        <v>3.8469944085137708E-2</v>
      </c>
      <c r="N211" s="17">
        <f t="shared" ref="N211:N255" si="28">E211*1000*L211/10/1000000000</f>
        <v>120.417437895177</v>
      </c>
      <c r="O211" s="6">
        <f t="shared" ref="O211:O255" si="29">N211-J211</f>
        <v>4.4608436951770045</v>
      </c>
      <c r="P211" s="27">
        <f t="shared" si="24"/>
        <v>344.32872628387361</v>
      </c>
    </row>
    <row r="212" spans="1:16" x14ac:dyDescent="0.3">
      <c r="A212" s="2" t="s">
        <v>94</v>
      </c>
      <c r="B212" s="2" t="s">
        <v>8</v>
      </c>
      <c r="C212" s="11">
        <v>209171</v>
      </c>
      <c r="D212" s="4">
        <v>102918</v>
      </c>
      <c r="E212" s="3">
        <v>35090</v>
      </c>
      <c r="F212" s="13">
        <v>115034</v>
      </c>
      <c r="G212" s="15">
        <v>4036539430</v>
      </c>
      <c r="H212" s="3">
        <v>522.21</v>
      </c>
      <c r="I212" s="3">
        <v>498.5</v>
      </c>
      <c r="J212" s="20">
        <f t="shared" si="25"/>
        <v>403.65394300000003</v>
      </c>
      <c r="K212" s="5">
        <f t="shared" si="26"/>
        <v>510.35500000000002</v>
      </c>
      <c r="L212" s="8">
        <f>K212*C212/1000</f>
        <v>106751.465705</v>
      </c>
      <c r="M212" s="12">
        <f t="shared" si="27"/>
        <v>-7.2000750169515126E-2</v>
      </c>
      <c r="N212" s="17">
        <f t="shared" si="28"/>
        <v>374.59089315884495</v>
      </c>
      <c r="O212" s="6">
        <f t="shared" si="29"/>
        <v>-29.063049841155078</v>
      </c>
      <c r="P212" s="27">
        <f t="shared" si="24"/>
        <v>315.26567644271853</v>
      </c>
    </row>
    <row r="213" spans="1:16" x14ac:dyDescent="0.3">
      <c r="A213" s="2" t="s">
        <v>94</v>
      </c>
      <c r="B213" s="2" t="s">
        <v>7</v>
      </c>
      <c r="C213" s="11">
        <v>209171</v>
      </c>
      <c r="D213" s="4">
        <v>97881</v>
      </c>
      <c r="E213" s="3">
        <v>27934</v>
      </c>
      <c r="F213" s="13">
        <v>97881</v>
      </c>
      <c r="G213" s="15">
        <v>2734207854</v>
      </c>
      <c r="H213" s="3">
        <v>522.21</v>
      </c>
      <c r="I213" s="3">
        <v>498.5</v>
      </c>
      <c r="J213" s="20">
        <f t="shared" si="25"/>
        <v>273.4207854</v>
      </c>
      <c r="K213" s="5">
        <f t="shared" si="26"/>
        <v>510.35500000000002</v>
      </c>
      <c r="L213" s="8">
        <f>K213*C213/1000</f>
        <v>106751.465705</v>
      </c>
      <c r="M213" s="12">
        <f t="shared" si="27"/>
        <v>9.0625000817318835E-2</v>
      </c>
      <c r="N213" s="17">
        <f t="shared" si="28"/>
        <v>298.19954430034699</v>
      </c>
      <c r="O213" s="6">
        <f t="shared" si="29"/>
        <v>24.778758900346986</v>
      </c>
      <c r="P213" s="27">
        <f t="shared" si="24"/>
        <v>340.04443534306552</v>
      </c>
    </row>
    <row r="214" spans="1:16" x14ac:dyDescent="0.3">
      <c r="A214" s="2" t="s">
        <v>94</v>
      </c>
      <c r="B214" s="2" t="s">
        <v>8</v>
      </c>
      <c r="C214" s="11">
        <v>209171</v>
      </c>
      <c r="D214" s="4">
        <v>95584</v>
      </c>
      <c r="E214" s="3">
        <v>2958</v>
      </c>
      <c r="F214" s="13">
        <v>95584</v>
      </c>
      <c r="G214" s="15">
        <v>282737472</v>
      </c>
      <c r="H214" s="3">
        <v>522.21</v>
      </c>
      <c r="I214" s="3">
        <v>498.5</v>
      </c>
      <c r="J214" s="20">
        <f t="shared" si="25"/>
        <v>28.273747199999999</v>
      </c>
      <c r="K214" s="5">
        <f t="shared" si="26"/>
        <v>510.35500000000002</v>
      </c>
      <c r="L214" s="8">
        <f>K214*C214/1000</f>
        <v>106751.465705</v>
      </c>
      <c r="M214" s="12">
        <f t="shared" si="27"/>
        <v>0.11683404863784719</v>
      </c>
      <c r="N214" s="17">
        <f t="shared" si="28"/>
        <v>31.577083555539001</v>
      </c>
      <c r="O214" s="6">
        <f t="shared" si="29"/>
        <v>3.3033363555390025</v>
      </c>
      <c r="P214" s="27">
        <f t="shared" si="24"/>
        <v>343.3477716986045</v>
      </c>
    </row>
    <row r="215" spans="1:16" x14ac:dyDescent="0.3">
      <c r="A215" s="2" t="s">
        <v>94</v>
      </c>
      <c r="B215" s="2" t="s">
        <v>7</v>
      </c>
      <c r="C215" s="11">
        <v>209171</v>
      </c>
      <c r="D215" s="4">
        <v>102918</v>
      </c>
      <c r="E215" s="3">
        <v>65010</v>
      </c>
      <c r="F215" s="13">
        <v>109466</v>
      </c>
      <c r="G215" s="15">
        <v>7116374980</v>
      </c>
      <c r="H215" s="3">
        <v>522.21</v>
      </c>
      <c r="I215" s="3">
        <v>498.5</v>
      </c>
      <c r="J215" s="20">
        <f t="shared" si="25"/>
        <v>711.63749800000005</v>
      </c>
      <c r="K215" s="5">
        <f t="shared" si="26"/>
        <v>510.35500000000002</v>
      </c>
      <c r="L215" s="8">
        <f>K215*C215/1000</f>
        <v>106751.465705</v>
      </c>
      <c r="M215" s="12">
        <f t="shared" si="27"/>
        <v>-2.4797967359728168E-2</v>
      </c>
      <c r="N215" s="17">
        <f t="shared" si="28"/>
        <v>693.99127854820495</v>
      </c>
      <c r="O215" s="6">
        <f t="shared" si="29"/>
        <v>-17.646219451795105</v>
      </c>
      <c r="P215" s="27">
        <f t="shared" si="24"/>
        <v>325.7015522468094</v>
      </c>
    </row>
    <row r="216" spans="1:16" x14ac:dyDescent="0.3">
      <c r="A216" s="2" t="s">
        <v>95</v>
      </c>
      <c r="B216" s="2" t="s">
        <v>7</v>
      </c>
      <c r="C216" s="11">
        <v>210662</v>
      </c>
      <c r="D216" s="4">
        <v>109466</v>
      </c>
      <c r="E216" s="3">
        <v>6222</v>
      </c>
      <c r="F216" s="13">
        <v>109466</v>
      </c>
      <c r="G216" s="15">
        <v>681097452</v>
      </c>
      <c r="H216" s="3">
        <v>519.13</v>
      </c>
      <c r="I216" s="3">
        <v>510</v>
      </c>
      <c r="J216" s="20">
        <f t="shared" si="25"/>
        <v>68.109745200000006</v>
      </c>
      <c r="K216" s="5">
        <f t="shared" si="26"/>
        <v>514.56500000000005</v>
      </c>
      <c r="L216" s="8">
        <f>K216*C216/1000</f>
        <v>108399.29203000001</v>
      </c>
      <c r="M216" s="12">
        <f t="shared" si="27"/>
        <v>-9.7446510331974379E-3</v>
      </c>
      <c r="N216" s="17">
        <f t="shared" si="28"/>
        <v>67.446039501065997</v>
      </c>
      <c r="O216" s="6">
        <f t="shared" si="29"/>
        <v>-0.66370569893400955</v>
      </c>
      <c r="P216" s="27">
        <f t="shared" si="24"/>
        <v>325.0378465478754</v>
      </c>
    </row>
    <row r="217" spans="1:16" x14ac:dyDescent="0.3">
      <c r="A217" s="2" t="s">
        <v>95</v>
      </c>
      <c r="B217" s="2" t="s">
        <v>8</v>
      </c>
      <c r="C217" s="11">
        <v>210662</v>
      </c>
      <c r="D217" s="4">
        <v>115034</v>
      </c>
      <c r="E217" s="3">
        <v>581</v>
      </c>
      <c r="F217" s="13">
        <v>115034</v>
      </c>
      <c r="G217" s="15">
        <v>66834754</v>
      </c>
      <c r="H217" s="3">
        <v>519.13</v>
      </c>
      <c r="I217" s="3">
        <v>510</v>
      </c>
      <c r="J217" s="20">
        <f t="shared" si="25"/>
        <v>6.6834753999999998</v>
      </c>
      <c r="K217" s="5">
        <f t="shared" si="26"/>
        <v>514.56500000000005</v>
      </c>
      <c r="L217" s="8">
        <f>K217*C217/1000</f>
        <v>108399.29203000001</v>
      </c>
      <c r="M217" s="12">
        <f t="shared" si="27"/>
        <v>-5.7676060729871081E-2</v>
      </c>
      <c r="N217" s="17">
        <f t="shared" si="28"/>
        <v>6.2979988669430007</v>
      </c>
      <c r="O217" s="6">
        <f t="shared" si="29"/>
        <v>-0.38547653305699914</v>
      </c>
      <c r="P217" s="27">
        <f t="shared" si="24"/>
        <v>324.65237001481842</v>
      </c>
    </row>
    <row r="218" spans="1:16" x14ac:dyDescent="0.3">
      <c r="A218" s="2" t="s">
        <v>96</v>
      </c>
      <c r="B218" s="2" t="s">
        <v>8</v>
      </c>
      <c r="C218" s="11">
        <v>218203</v>
      </c>
      <c r="D218" s="4">
        <v>115034</v>
      </c>
      <c r="E218" s="3">
        <v>3009</v>
      </c>
      <c r="F218" s="13">
        <v>115034</v>
      </c>
      <c r="G218" s="15">
        <v>346137306</v>
      </c>
      <c r="H218" s="3">
        <v>510.79</v>
      </c>
      <c r="I218" s="3">
        <v>510</v>
      </c>
      <c r="J218" s="20">
        <f t="shared" si="25"/>
        <v>34.613730599999997</v>
      </c>
      <c r="K218" s="5">
        <f t="shared" si="26"/>
        <v>510.39499999999998</v>
      </c>
      <c r="L218" s="8">
        <f>K218*C218/1000</f>
        <v>111369.720185</v>
      </c>
      <c r="M218" s="12">
        <f t="shared" si="27"/>
        <v>-3.18538850687623E-2</v>
      </c>
      <c r="N218" s="17">
        <f t="shared" si="28"/>
        <v>33.511148803666494</v>
      </c>
      <c r="O218" s="6">
        <f t="shared" si="29"/>
        <v>-1.102581796333503</v>
      </c>
      <c r="P218" s="27">
        <f t="shared" si="24"/>
        <v>323.54978821848493</v>
      </c>
    </row>
    <row r="219" spans="1:16" x14ac:dyDescent="0.3">
      <c r="A219" s="2" t="s">
        <v>96</v>
      </c>
      <c r="B219" s="2" t="s">
        <v>7</v>
      </c>
      <c r="C219" s="11">
        <v>218203</v>
      </c>
      <c r="D219" s="4">
        <v>109466</v>
      </c>
      <c r="E219" s="3">
        <v>26306</v>
      </c>
      <c r="F219" s="13">
        <v>109466</v>
      </c>
      <c r="G219" s="15">
        <v>2879612596</v>
      </c>
      <c r="H219" s="3">
        <v>510.79</v>
      </c>
      <c r="I219" s="3">
        <v>510</v>
      </c>
      <c r="J219" s="20">
        <f t="shared" si="25"/>
        <v>287.96125960000001</v>
      </c>
      <c r="K219" s="5">
        <f t="shared" si="26"/>
        <v>510.39499999999998</v>
      </c>
      <c r="L219" s="8">
        <f>K219*C219/1000</f>
        <v>111369.720185</v>
      </c>
      <c r="M219" s="12">
        <f t="shared" si="27"/>
        <v>1.7390972402389737E-2</v>
      </c>
      <c r="N219" s="17">
        <f t="shared" si="28"/>
        <v>292.96918591866103</v>
      </c>
      <c r="O219" s="6">
        <f t="shared" si="29"/>
        <v>5.0079263186610206</v>
      </c>
      <c r="P219" s="27">
        <f t="shared" si="24"/>
        <v>328.55771453714596</v>
      </c>
    </row>
    <row r="220" spans="1:16" x14ac:dyDescent="0.3">
      <c r="A220" s="2" t="s">
        <v>97</v>
      </c>
      <c r="B220" s="2" t="s">
        <v>7</v>
      </c>
      <c r="C220" s="11">
        <v>230474.5</v>
      </c>
      <c r="D220" s="4">
        <v>107617</v>
      </c>
      <c r="E220" s="3">
        <v>63360</v>
      </c>
      <c r="F220" s="13">
        <v>123005</v>
      </c>
      <c r="G220" s="15">
        <v>7793571060</v>
      </c>
      <c r="H220" s="3">
        <v>503.99</v>
      </c>
      <c r="I220" s="3">
        <v>502.5</v>
      </c>
      <c r="J220" s="20">
        <f t="shared" si="25"/>
        <v>779.35710600000004</v>
      </c>
      <c r="K220" s="5">
        <f t="shared" si="26"/>
        <v>503.245</v>
      </c>
      <c r="L220" s="8">
        <f>K220*C220/1000</f>
        <v>115985.13975249999</v>
      </c>
      <c r="M220" s="12">
        <f t="shared" si="27"/>
        <v>-5.7069714625421764E-2</v>
      </c>
      <c r="N220" s="17">
        <f t="shared" si="28"/>
        <v>734.88184547183994</v>
      </c>
      <c r="O220" s="6">
        <f t="shared" si="29"/>
        <v>-44.475260528160106</v>
      </c>
      <c r="P220" s="27">
        <f t="shared" si="24"/>
        <v>284.08245400898585</v>
      </c>
    </row>
    <row r="221" spans="1:16" x14ac:dyDescent="0.3">
      <c r="A221" s="2" t="s">
        <v>97</v>
      </c>
      <c r="B221" s="2" t="s">
        <v>8</v>
      </c>
      <c r="C221" s="11">
        <v>230474.5</v>
      </c>
      <c r="D221" s="4">
        <v>107617</v>
      </c>
      <c r="E221" s="3">
        <v>35090</v>
      </c>
      <c r="F221" s="13">
        <v>133662</v>
      </c>
      <c r="G221" s="15">
        <v>4690211790</v>
      </c>
      <c r="H221" s="3">
        <v>503.99</v>
      </c>
      <c r="I221" s="3">
        <v>502.5</v>
      </c>
      <c r="J221" s="20">
        <f t="shared" si="25"/>
        <v>469.02117900000002</v>
      </c>
      <c r="K221" s="5">
        <f t="shared" si="26"/>
        <v>503.245</v>
      </c>
      <c r="L221" s="8">
        <f>K221*C221/1000</f>
        <v>115985.13975249999</v>
      </c>
      <c r="M221" s="12">
        <f t="shared" si="27"/>
        <v>-0.13225045448594219</v>
      </c>
      <c r="N221" s="17">
        <f t="shared" si="28"/>
        <v>406.99185539152245</v>
      </c>
      <c r="O221" s="6">
        <f t="shared" si="29"/>
        <v>-62.029323608477569</v>
      </c>
      <c r="P221" s="27">
        <f t="shared" si="24"/>
        <v>222.05313040050828</v>
      </c>
    </row>
    <row r="222" spans="1:16" x14ac:dyDescent="0.3">
      <c r="A222" s="2" t="s">
        <v>98</v>
      </c>
      <c r="B222" s="2" t="s">
        <v>8</v>
      </c>
      <c r="C222" s="11">
        <v>232597</v>
      </c>
      <c r="D222" s="4">
        <v>133662</v>
      </c>
      <c r="E222" s="3">
        <v>670</v>
      </c>
      <c r="F222" s="13">
        <v>133662</v>
      </c>
      <c r="G222" s="15">
        <v>89553540</v>
      </c>
      <c r="H222" s="3">
        <v>503.39</v>
      </c>
      <c r="I222" s="3">
        <v>482.5</v>
      </c>
      <c r="J222" s="20">
        <f t="shared" si="25"/>
        <v>8.9553539999999998</v>
      </c>
      <c r="K222" s="5">
        <f t="shared" si="26"/>
        <v>492.94499999999999</v>
      </c>
      <c r="L222" s="8">
        <f>K222*C222/1000</f>
        <v>114657.528165</v>
      </c>
      <c r="M222" s="12">
        <f t="shared" si="27"/>
        <v>-0.14218305752569915</v>
      </c>
      <c r="N222" s="17">
        <f t="shared" si="28"/>
        <v>7.6820543870550004</v>
      </c>
      <c r="O222" s="6">
        <f t="shared" si="29"/>
        <v>-1.2732996129449994</v>
      </c>
      <c r="P222" s="27">
        <f t="shared" si="24"/>
        <v>220.77983078756327</v>
      </c>
    </row>
    <row r="223" spans="1:16" x14ac:dyDescent="0.3">
      <c r="A223" s="2" t="s">
        <v>98</v>
      </c>
      <c r="B223" s="2" t="s">
        <v>7</v>
      </c>
      <c r="C223" s="11">
        <v>232597</v>
      </c>
      <c r="D223" s="4">
        <v>123005</v>
      </c>
      <c r="E223" s="3">
        <v>18640</v>
      </c>
      <c r="F223" s="13">
        <v>123005</v>
      </c>
      <c r="G223" s="15">
        <v>2292813200</v>
      </c>
      <c r="H223" s="3">
        <v>503.39</v>
      </c>
      <c r="I223" s="3">
        <v>482.5</v>
      </c>
      <c r="J223" s="20">
        <f t="shared" si="25"/>
        <v>229.28131999999999</v>
      </c>
      <c r="K223" s="5">
        <f t="shared" si="26"/>
        <v>492.94499999999999</v>
      </c>
      <c r="L223" s="8">
        <f>K223*C223/1000</f>
        <v>114657.528165</v>
      </c>
      <c r="M223" s="12">
        <f t="shared" si="27"/>
        <v>-6.7862866021706436E-2</v>
      </c>
      <c r="N223" s="17">
        <f t="shared" si="28"/>
        <v>213.72163249956</v>
      </c>
      <c r="O223" s="6">
        <f t="shared" si="29"/>
        <v>-15.559687500439992</v>
      </c>
      <c r="P223" s="27">
        <f t="shared" si="24"/>
        <v>205.22014328712328</v>
      </c>
    </row>
    <row r="224" spans="1:16" x14ac:dyDescent="0.3">
      <c r="A224" s="2" t="s">
        <v>99</v>
      </c>
      <c r="B224" s="2" t="s">
        <v>7</v>
      </c>
      <c r="C224" s="11">
        <v>240318</v>
      </c>
      <c r="D224" s="4">
        <v>113433</v>
      </c>
      <c r="E224" s="3">
        <v>30030</v>
      </c>
      <c r="F224" s="13">
        <v>129329</v>
      </c>
      <c r="G224" s="15">
        <v>3883735790</v>
      </c>
      <c r="H224" s="3">
        <v>511.48</v>
      </c>
      <c r="I224" s="3">
        <v>487.5</v>
      </c>
      <c r="J224" s="20">
        <f t="shared" si="25"/>
        <v>388.37357900000001</v>
      </c>
      <c r="K224" s="5">
        <f t="shared" si="26"/>
        <v>499.49</v>
      </c>
      <c r="L224" s="8">
        <f>K224*C224/1000</f>
        <v>120036.43782000001</v>
      </c>
      <c r="M224" s="12">
        <f t="shared" si="27"/>
        <v>-7.1852114993543603E-2</v>
      </c>
      <c r="N224" s="17">
        <f t="shared" si="28"/>
        <v>360.46942277346</v>
      </c>
      <c r="O224" s="6">
        <f t="shared" si="29"/>
        <v>-27.90415622654001</v>
      </c>
      <c r="P224" s="27">
        <f t="shared" si="24"/>
        <v>177.31598706058327</v>
      </c>
    </row>
    <row r="225" spans="1:16" x14ac:dyDescent="0.3">
      <c r="A225" s="2" t="s">
        <v>99</v>
      </c>
      <c r="B225" s="2" t="s">
        <v>8</v>
      </c>
      <c r="C225" s="11">
        <v>240318</v>
      </c>
      <c r="D225" s="4">
        <v>113433</v>
      </c>
      <c r="E225" s="3">
        <v>18920</v>
      </c>
      <c r="F225" s="13">
        <v>125392</v>
      </c>
      <c r="G225" s="15">
        <v>2372408500</v>
      </c>
      <c r="H225" s="3">
        <v>511.48</v>
      </c>
      <c r="I225" s="3">
        <v>487.5</v>
      </c>
      <c r="J225" s="20">
        <f t="shared" si="25"/>
        <v>237.24084999999999</v>
      </c>
      <c r="K225" s="5">
        <f t="shared" si="26"/>
        <v>499.49</v>
      </c>
      <c r="L225" s="8">
        <f>K225*C225/1000</f>
        <v>120036.43782000001</v>
      </c>
      <c r="M225" s="12">
        <f t="shared" si="27"/>
        <v>-4.2710557132831339E-2</v>
      </c>
      <c r="N225" s="17">
        <f t="shared" si="28"/>
        <v>227.10894035544001</v>
      </c>
      <c r="O225" s="6">
        <f t="shared" si="29"/>
        <v>-10.131909644559983</v>
      </c>
      <c r="P225" s="27">
        <f t="shared" si="24"/>
        <v>167.18407741602329</v>
      </c>
    </row>
    <row r="226" spans="1:16" x14ac:dyDescent="0.3">
      <c r="A226" s="2" t="s">
        <v>100</v>
      </c>
      <c r="B226" s="2" t="s">
        <v>7</v>
      </c>
      <c r="C226" s="11">
        <v>220789</v>
      </c>
      <c r="D226" s="4">
        <v>123005</v>
      </c>
      <c r="E226" s="3">
        <v>113738</v>
      </c>
      <c r="F226" s="13">
        <v>123005</v>
      </c>
      <c r="G226" s="15">
        <v>13990342690</v>
      </c>
      <c r="H226" s="3">
        <v>511.42</v>
      </c>
      <c r="I226" s="3">
        <v>487.5</v>
      </c>
      <c r="J226" s="20">
        <f t="shared" si="25"/>
        <v>1399.034269</v>
      </c>
      <c r="K226" s="5">
        <f t="shared" si="26"/>
        <v>499.46000000000004</v>
      </c>
      <c r="L226" s="8">
        <f>K226*C226/1000</f>
        <v>110275.27394000001</v>
      </c>
      <c r="M226" s="12">
        <f t="shared" si="27"/>
        <v>-0.10348950091459685</v>
      </c>
      <c r="N226" s="17">
        <f t="shared" si="28"/>
        <v>1254.2489107387719</v>
      </c>
      <c r="O226" s="6">
        <f t="shared" si="29"/>
        <v>-144.78535826122811</v>
      </c>
      <c r="P226" s="27">
        <f t="shared" si="24"/>
        <v>22.398719154795174</v>
      </c>
    </row>
    <row r="227" spans="1:16" x14ac:dyDescent="0.3">
      <c r="A227" s="2" t="s">
        <v>100</v>
      </c>
      <c r="B227" s="2" t="s">
        <v>8</v>
      </c>
      <c r="C227" s="11">
        <v>220789</v>
      </c>
      <c r="D227" s="4">
        <v>133662</v>
      </c>
      <c r="E227" s="3">
        <v>29482</v>
      </c>
      <c r="F227" s="13">
        <v>133662</v>
      </c>
      <c r="G227" s="15">
        <v>3940623084</v>
      </c>
      <c r="H227" s="3">
        <v>511.42</v>
      </c>
      <c r="I227" s="3">
        <v>487.5</v>
      </c>
      <c r="J227" s="20">
        <f t="shared" si="25"/>
        <v>394.06230840000001</v>
      </c>
      <c r="K227" s="5">
        <f t="shared" si="26"/>
        <v>499.46000000000004</v>
      </c>
      <c r="L227" s="8">
        <f>K227*C227/1000</f>
        <v>110275.27394000001</v>
      </c>
      <c r="M227" s="12">
        <f t="shared" si="27"/>
        <v>-0.17496914650386786</v>
      </c>
      <c r="N227" s="17">
        <f t="shared" si="28"/>
        <v>325.11356262990807</v>
      </c>
      <c r="O227" s="6">
        <f t="shared" si="29"/>
        <v>-68.948745770091932</v>
      </c>
      <c r="P227" s="27">
        <f t="shared" si="24"/>
        <v>-46.550026615296758</v>
      </c>
    </row>
    <row r="228" spans="1:16" x14ac:dyDescent="0.3">
      <c r="A228" s="2" t="s">
        <v>101</v>
      </c>
      <c r="B228" s="2" t="s">
        <v>8</v>
      </c>
      <c r="C228" s="11">
        <v>257820</v>
      </c>
      <c r="D228" s="4">
        <v>133475</v>
      </c>
      <c r="E228" s="3">
        <v>20020</v>
      </c>
      <c r="F228" s="13">
        <v>133475</v>
      </c>
      <c r="G228" s="15">
        <v>2672169500</v>
      </c>
      <c r="H228" s="3">
        <v>518.6</v>
      </c>
      <c r="I228" s="3">
        <v>485</v>
      </c>
      <c r="J228" s="20">
        <f t="shared" si="25"/>
        <v>267.21695</v>
      </c>
      <c r="K228" s="5">
        <f t="shared" si="26"/>
        <v>501.8</v>
      </c>
      <c r="L228" s="8">
        <f>K228*C228/1000</f>
        <v>129374.076</v>
      </c>
      <c r="M228" s="12">
        <f t="shared" si="27"/>
        <v>-3.0724285446712907E-2</v>
      </c>
      <c r="N228" s="17">
        <f t="shared" si="28"/>
        <v>259.00690015200001</v>
      </c>
      <c r="O228" s="6">
        <f t="shared" si="29"/>
        <v>-8.2100498479999828</v>
      </c>
      <c r="P228" s="27">
        <f t="shared" si="24"/>
        <v>-54.760076463296741</v>
      </c>
    </row>
    <row r="229" spans="1:16" x14ac:dyDescent="0.3">
      <c r="A229" s="2" t="s">
        <v>101</v>
      </c>
      <c r="B229" s="2" t="s">
        <v>7</v>
      </c>
      <c r="C229" s="11">
        <v>257820</v>
      </c>
      <c r="D229" s="4">
        <v>133475</v>
      </c>
      <c r="E229" s="3">
        <v>68750</v>
      </c>
      <c r="F229" s="13">
        <v>133475</v>
      </c>
      <c r="G229" s="15">
        <v>9176406250</v>
      </c>
      <c r="H229" s="3">
        <v>518.6</v>
      </c>
      <c r="I229" s="3">
        <v>485</v>
      </c>
      <c r="J229" s="20">
        <f t="shared" si="25"/>
        <v>917.640625</v>
      </c>
      <c r="K229" s="5">
        <f t="shared" si="26"/>
        <v>501.8</v>
      </c>
      <c r="L229" s="8">
        <f>K229*C229/1000</f>
        <v>129374.076</v>
      </c>
      <c r="M229" s="12">
        <f t="shared" si="27"/>
        <v>-3.0724285446712907E-2</v>
      </c>
      <c r="N229" s="17">
        <f t="shared" si="28"/>
        <v>889.44677249999995</v>
      </c>
      <c r="O229" s="6">
        <f t="shared" si="29"/>
        <v>-28.193852500000048</v>
      </c>
      <c r="P229" s="27">
        <f t="shared" si="24"/>
        <v>-82.953928963296789</v>
      </c>
    </row>
    <row r="230" spans="1:16" x14ac:dyDescent="0.3">
      <c r="A230" s="2" t="s">
        <v>102</v>
      </c>
      <c r="B230" s="2" t="s">
        <v>7</v>
      </c>
      <c r="C230" s="11">
        <v>259274</v>
      </c>
      <c r="D230" s="4">
        <v>128510</v>
      </c>
      <c r="E230" s="3">
        <v>56430</v>
      </c>
      <c r="F230" s="13">
        <v>128510</v>
      </c>
      <c r="G230" s="15">
        <v>7251819300</v>
      </c>
      <c r="H230" s="3">
        <v>548.51</v>
      </c>
      <c r="I230" s="3">
        <v>525</v>
      </c>
      <c r="J230" s="20">
        <f t="shared" si="25"/>
        <v>725.18192999999997</v>
      </c>
      <c r="K230" s="5">
        <f t="shared" si="26"/>
        <v>536.755</v>
      </c>
      <c r="L230" s="8">
        <f>K230*C230/1000</f>
        <v>139166.61587000001</v>
      </c>
      <c r="M230" s="12">
        <f t="shared" si="27"/>
        <v>8.2924409540113597E-2</v>
      </c>
      <c r="N230" s="17">
        <f t="shared" si="28"/>
        <v>785.31721335441</v>
      </c>
      <c r="O230" s="6">
        <f t="shared" si="29"/>
        <v>60.135283354410035</v>
      </c>
      <c r="P230" s="27">
        <f t="shared" si="24"/>
        <v>-22.818645608886754</v>
      </c>
    </row>
    <row r="231" spans="1:16" x14ac:dyDescent="0.3">
      <c r="A231" s="2" t="s">
        <v>102</v>
      </c>
      <c r="B231" s="2" t="s">
        <v>8</v>
      </c>
      <c r="C231" s="11">
        <v>259274</v>
      </c>
      <c r="D231" s="4">
        <v>128510</v>
      </c>
      <c r="E231" s="3">
        <v>8800</v>
      </c>
      <c r="F231" s="13">
        <v>128510</v>
      </c>
      <c r="G231" s="15">
        <v>1130888000</v>
      </c>
      <c r="H231" s="3">
        <v>548.51</v>
      </c>
      <c r="I231" s="3">
        <v>525</v>
      </c>
      <c r="J231" s="20">
        <f t="shared" si="25"/>
        <v>113.08880000000001</v>
      </c>
      <c r="K231" s="5">
        <f t="shared" si="26"/>
        <v>536.755</v>
      </c>
      <c r="L231" s="8">
        <f>K231*C231/1000</f>
        <v>139166.61587000001</v>
      </c>
      <c r="M231" s="12">
        <f t="shared" si="27"/>
        <v>8.2924409540113597E-2</v>
      </c>
      <c r="N231" s="17">
        <f t="shared" si="28"/>
        <v>122.46662196560001</v>
      </c>
      <c r="O231" s="6">
        <f t="shared" si="29"/>
        <v>9.3778219656000061</v>
      </c>
      <c r="P231" s="27">
        <f t="shared" si="24"/>
        <v>-13.440823643286748</v>
      </c>
    </row>
    <row r="232" spans="1:16" x14ac:dyDescent="0.3">
      <c r="A232" s="2" t="s">
        <v>103</v>
      </c>
      <c r="B232" s="2" t="s">
        <v>8</v>
      </c>
      <c r="C232" s="11">
        <v>255438</v>
      </c>
      <c r="D232" s="4">
        <v>121148</v>
      </c>
      <c r="E232" s="3">
        <v>12320</v>
      </c>
      <c r="F232" s="13">
        <v>135860</v>
      </c>
      <c r="G232" s="15">
        <v>1673793990</v>
      </c>
      <c r="H232" s="3">
        <v>588.67999999999995</v>
      </c>
      <c r="I232" s="3">
        <v>614</v>
      </c>
      <c r="J232" s="20">
        <f t="shared" si="25"/>
        <v>167.37939900000001</v>
      </c>
      <c r="K232" s="5">
        <f t="shared" si="26"/>
        <v>601.33999999999992</v>
      </c>
      <c r="L232" s="8">
        <f>K232*C232/1000</f>
        <v>153605.08691999997</v>
      </c>
      <c r="M232" s="12">
        <f t="shared" si="27"/>
        <v>0.13061303488885589</v>
      </c>
      <c r="N232" s="17">
        <f t="shared" si="28"/>
        <v>189.24146708543998</v>
      </c>
      <c r="O232" s="6">
        <f t="shared" si="29"/>
        <v>21.862068085439972</v>
      </c>
      <c r="P232" s="27">
        <f t="shared" si="24"/>
        <v>8.421244442153224</v>
      </c>
    </row>
    <row r="233" spans="1:16" x14ac:dyDescent="0.3">
      <c r="A233" s="2" t="s">
        <v>103</v>
      </c>
      <c r="B233" s="2" t="s">
        <v>7</v>
      </c>
      <c r="C233" s="11">
        <v>255438</v>
      </c>
      <c r="D233" s="4">
        <v>121148</v>
      </c>
      <c r="E233" s="3">
        <v>62260</v>
      </c>
      <c r="F233" s="13">
        <v>139482</v>
      </c>
      <c r="G233" s="15">
        <v>8684173410</v>
      </c>
      <c r="H233" s="3">
        <v>588.67999999999995</v>
      </c>
      <c r="I233" s="3">
        <v>614</v>
      </c>
      <c r="J233" s="20">
        <f t="shared" si="25"/>
        <v>868.41734099999996</v>
      </c>
      <c r="K233" s="5">
        <f t="shared" si="26"/>
        <v>601.33999999999992</v>
      </c>
      <c r="L233" s="8">
        <f>K233*C233/1000</f>
        <v>153605.08691999997</v>
      </c>
      <c r="M233" s="12">
        <f t="shared" si="27"/>
        <v>0.10125383146212386</v>
      </c>
      <c r="N233" s="17">
        <f t="shared" si="28"/>
        <v>956.34527116391996</v>
      </c>
      <c r="O233" s="6">
        <f t="shared" si="29"/>
        <v>87.927930163919996</v>
      </c>
      <c r="P233" s="27">
        <f t="shared" si="24"/>
        <v>96.34917460607322</v>
      </c>
    </row>
    <row r="234" spans="1:16" x14ac:dyDescent="0.3">
      <c r="A234" s="2" t="s">
        <v>104</v>
      </c>
      <c r="B234" s="2" t="s">
        <v>7</v>
      </c>
      <c r="C234" s="11">
        <v>257034</v>
      </c>
      <c r="D234" s="4">
        <v>119900</v>
      </c>
      <c r="E234" s="3">
        <v>100100</v>
      </c>
      <c r="F234" s="13">
        <v>158823</v>
      </c>
      <c r="G234" s="15">
        <v>15898136650</v>
      </c>
      <c r="H234" s="3">
        <v>646.78</v>
      </c>
      <c r="I234" s="3">
        <v>687.5</v>
      </c>
      <c r="J234" s="20">
        <f t="shared" si="25"/>
        <v>1589.8136649999999</v>
      </c>
      <c r="K234" s="5">
        <f t="shared" si="26"/>
        <v>667.14</v>
      </c>
      <c r="L234" s="8">
        <f>K234*C234/1000</f>
        <v>171477.66275999998</v>
      </c>
      <c r="M234" s="12">
        <f t="shared" si="27"/>
        <v>7.967777185923941E-2</v>
      </c>
      <c r="N234" s="17">
        <f t="shared" si="28"/>
        <v>1716.4914042275998</v>
      </c>
      <c r="O234" s="6">
        <f t="shared" si="29"/>
        <v>126.67773922759989</v>
      </c>
      <c r="P234" s="27">
        <f t="shared" si="24"/>
        <v>223.02691383367312</v>
      </c>
    </row>
    <row r="235" spans="1:16" x14ac:dyDescent="0.3">
      <c r="A235" s="2" t="s">
        <v>104</v>
      </c>
      <c r="B235" s="2" t="s">
        <v>8</v>
      </c>
      <c r="C235" s="11">
        <v>257034</v>
      </c>
      <c r="D235" s="4">
        <v>119900</v>
      </c>
      <c r="E235" s="3">
        <v>20020</v>
      </c>
      <c r="F235" s="13">
        <v>156400</v>
      </c>
      <c r="G235" s="15">
        <v>3131127670</v>
      </c>
      <c r="H235" s="3">
        <v>646.78</v>
      </c>
      <c r="I235" s="3">
        <v>687.5</v>
      </c>
      <c r="J235" s="20">
        <f t="shared" si="25"/>
        <v>313.11276700000002</v>
      </c>
      <c r="K235" s="5">
        <f t="shared" si="26"/>
        <v>667.14</v>
      </c>
      <c r="L235" s="8">
        <f>K235*C235/1000</f>
        <v>171477.66275999998</v>
      </c>
      <c r="M235" s="12">
        <f t="shared" si="27"/>
        <v>9.6404493350383591E-2</v>
      </c>
      <c r="N235" s="17">
        <f t="shared" si="28"/>
        <v>343.29828084551997</v>
      </c>
      <c r="O235" s="6">
        <f t="shared" si="29"/>
        <v>30.185513845519949</v>
      </c>
      <c r="P235" s="27">
        <f t="shared" si="24"/>
        <v>253.21242767919307</v>
      </c>
    </row>
    <row r="236" spans="1:16" x14ac:dyDescent="0.3">
      <c r="A236" s="2" t="s">
        <v>105</v>
      </c>
      <c r="B236" s="2" t="s">
        <v>7</v>
      </c>
      <c r="C236" s="11">
        <v>255851</v>
      </c>
      <c r="D236" s="4">
        <v>120083</v>
      </c>
      <c r="E236" s="3">
        <v>110000</v>
      </c>
      <c r="F236" s="13">
        <v>169549</v>
      </c>
      <c r="G236" s="15">
        <v>18650384720</v>
      </c>
      <c r="H236" s="3">
        <v>655</v>
      </c>
      <c r="I236" s="3">
        <v>715</v>
      </c>
      <c r="J236" s="20">
        <f t="shared" si="25"/>
        <v>1865.038472</v>
      </c>
      <c r="K236" s="5">
        <f t="shared" si="26"/>
        <v>685</v>
      </c>
      <c r="L236" s="8">
        <f>K236*C236/1000</f>
        <v>175257.935</v>
      </c>
      <c r="M236" s="12">
        <f t="shared" si="27"/>
        <v>3.3671298562657492E-2</v>
      </c>
      <c r="N236" s="17">
        <f t="shared" si="28"/>
        <v>1927.8372850000001</v>
      </c>
      <c r="O236" s="6">
        <f t="shared" si="29"/>
        <v>62.798813000000109</v>
      </c>
      <c r="P236" s="27">
        <f t="shared" si="24"/>
        <v>316.01124067919318</v>
      </c>
    </row>
    <row r="237" spans="1:16" x14ac:dyDescent="0.3">
      <c r="A237" s="2" t="s">
        <v>105</v>
      </c>
      <c r="B237" s="2" t="s">
        <v>8</v>
      </c>
      <c r="C237" s="11">
        <v>255851</v>
      </c>
      <c r="D237" s="4">
        <v>120083</v>
      </c>
      <c r="E237" s="3">
        <v>15070</v>
      </c>
      <c r="F237" s="13">
        <v>164425</v>
      </c>
      <c r="G237" s="15">
        <v>2477884420</v>
      </c>
      <c r="H237" s="3">
        <v>655</v>
      </c>
      <c r="I237" s="3">
        <v>715</v>
      </c>
      <c r="J237" s="20">
        <f t="shared" si="25"/>
        <v>247.788442</v>
      </c>
      <c r="K237" s="5">
        <f t="shared" si="26"/>
        <v>685</v>
      </c>
      <c r="L237" s="8">
        <f>K237*C237/1000</f>
        <v>175257.935</v>
      </c>
      <c r="M237" s="12">
        <f t="shared" si="27"/>
        <v>6.5883746388931019E-2</v>
      </c>
      <c r="N237" s="17">
        <f t="shared" si="28"/>
        <v>264.11370804500001</v>
      </c>
      <c r="O237" s="6">
        <f t="shared" si="29"/>
        <v>16.325266045000006</v>
      </c>
      <c r="P237" s="27">
        <f t="shared" si="24"/>
        <v>332.33650672419321</v>
      </c>
    </row>
    <row r="238" spans="1:16" x14ac:dyDescent="0.3">
      <c r="A238" s="2" t="s">
        <v>106</v>
      </c>
      <c r="B238" s="2" t="s">
        <v>8</v>
      </c>
      <c r="C238" s="11">
        <v>254235</v>
      </c>
      <c r="D238" s="4">
        <v>154643</v>
      </c>
      <c r="E238" s="3">
        <v>24970</v>
      </c>
      <c r="F238" s="13">
        <v>177614</v>
      </c>
      <c r="G238" s="15">
        <v>4435015640</v>
      </c>
      <c r="H238" s="3">
        <v>651.04999999999995</v>
      </c>
      <c r="I238" s="3">
        <v>787.5</v>
      </c>
      <c r="J238" s="20">
        <f t="shared" si="25"/>
        <v>443.50156399999997</v>
      </c>
      <c r="K238" s="5">
        <f t="shared" si="26"/>
        <v>719.27499999999998</v>
      </c>
      <c r="L238" s="8">
        <f>K238*C238/1000</f>
        <v>182864.879625</v>
      </c>
      <c r="M238" s="12">
        <f t="shared" si="27"/>
        <v>2.9563433203463774E-2</v>
      </c>
      <c r="N238" s="17">
        <f t="shared" si="28"/>
        <v>456.61360442362502</v>
      </c>
      <c r="O238" s="6">
        <f t="shared" si="29"/>
        <v>13.112040423625047</v>
      </c>
      <c r="P238" s="27">
        <f t="shared" si="24"/>
        <v>345.44854714781826</v>
      </c>
    </row>
    <row r="239" spans="1:16" x14ac:dyDescent="0.3">
      <c r="A239" s="2" t="s">
        <v>107</v>
      </c>
      <c r="B239" s="2" t="s">
        <v>108</v>
      </c>
      <c r="C239" s="11">
        <v>250570</v>
      </c>
      <c r="D239" s="4">
        <v>169549</v>
      </c>
      <c r="E239" s="3">
        <v>20130</v>
      </c>
      <c r="F239" s="13">
        <v>169549</v>
      </c>
      <c r="G239" s="15">
        <v>3413021370</v>
      </c>
      <c r="H239" s="3">
        <v>648.09</v>
      </c>
      <c r="I239" s="3">
        <v>787.5</v>
      </c>
      <c r="J239" s="20">
        <f t="shared" si="25"/>
        <v>341.30213700000002</v>
      </c>
      <c r="K239" s="5">
        <f t="shared" si="26"/>
        <v>717.79500000000007</v>
      </c>
      <c r="L239" s="8">
        <f>K239*C239/1000</f>
        <v>179857.89315000002</v>
      </c>
      <c r="M239" s="12">
        <f t="shared" si="27"/>
        <v>6.0801851677096508E-2</v>
      </c>
      <c r="N239" s="17">
        <f t="shared" si="28"/>
        <v>362.05393891095008</v>
      </c>
      <c r="O239" s="6">
        <f t="shared" si="29"/>
        <v>20.751801910950064</v>
      </c>
      <c r="P239" s="27">
        <f t="shared" si="24"/>
        <v>366.20034905876832</v>
      </c>
    </row>
    <row r="240" spans="1:16" x14ac:dyDescent="0.3">
      <c r="A240" s="2" t="s">
        <v>109</v>
      </c>
      <c r="B240" s="2" t="s">
        <v>7</v>
      </c>
      <c r="C240" s="11">
        <v>249848</v>
      </c>
      <c r="D240" s="4">
        <v>157881</v>
      </c>
      <c r="E240" s="3">
        <v>99990</v>
      </c>
      <c r="F240" s="13">
        <v>160113</v>
      </c>
      <c r="G240" s="15">
        <v>16009738470</v>
      </c>
      <c r="H240" s="3">
        <v>646.78</v>
      </c>
      <c r="I240" s="3">
        <v>772.5</v>
      </c>
      <c r="J240" s="20">
        <f t="shared" si="25"/>
        <v>1600.973847</v>
      </c>
      <c r="K240" s="5">
        <f t="shared" si="26"/>
        <v>709.64</v>
      </c>
      <c r="L240" s="8">
        <f>K240*C240/1000</f>
        <v>177302.13472</v>
      </c>
      <c r="M240" s="12">
        <f t="shared" si="27"/>
        <v>0.10735627163315908</v>
      </c>
      <c r="N240" s="17">
        <f t="shared" si="28"/>
        <v>1772.8440450652799</v>
      </c>
      <c r="O240" s="6">
        <f t="shared" si="29"/>
        <v>171.87019806527996</v>
      </c>
      <c r="P240" s="27">
        <f t="shared" si="24"/>
        <v>538.07054712404829</v>
      </c>
    </row>
    <row r="241" spans="1:16" x14ac:dyDescent="0.3">
      <c r="A241" s="2" t="s">
        <v>110</v>
      </c>
      <c r="B241" s="2" t="s">
        <v>7</v>
      </c>
      <c r="C241" s="11">
        <v>230829</v>
      </c>
      <c r="D241" s="4">
        <v>138204</v>
      </c>
      <c r="E241" s="3">
        <v>119900</v>
      </c>
      <c r="F241" s="13">
        <v>173032</v>
      </c>
      <c r="G241" s="15">
        <v>20746554510</v>
      </c>
      <c r="H241" s="3">
        <v>644.11</v>
      </c>
      <c r="I241" s="3">
        <v>710</v>
      </c>
      <c r="J241" s="20">
        <f t="shared" si="25"/>
        <v>2074.6554510000001</v>
      </c>
      <c r="K241" s="5">
        <f t="shared" si="26"/>
        <v>677.05500000000006</v>
      </c>
      <c r="L241" s="8">
        <f>K241*C241/1000</f>
        <v>156283.92859500003</v>
      </c>
      <c r="M241" s="12">
        <f t="shared" si="27"/>
        <v>-9.6791757622867292E-2</v>
      </c>
      <c r="N241" s="17">
        <f t="shared" si="28"/>
        <v>1873.8443038540504</v>
      </c>
      <c r="O241" s="6">
        <f t="shared" si="29"/>
        <v>-200.81114714594969</v>
      </c>
      <c r="P241" s="27">
        <f t="shared" si="24"/>
        <v>337.2593999780986</v>
      </c>
    </row>
    <row r="242" spans="1:16" x14ac:dyDescent="0.3">
      <c r="A242" s="2" t="s">
        <v>111</v>
      </c>
      <c r="B242" s="2" t="s">
        <v>7</v>
      </c>
      <c r="C242" s="11">
        <v>248002</v>
      </c>
      <c r="D242" s="4">
        <v>160400</v>
      </c>
      <c r="E242" s="3">
        <v>119900</v>
      </c>
      <c r="F242" s="13">
        <v>172943</v>
      </c>
      <c r="G242" s="15">
        <v>20735850740</v>
      </c>
      <c r="H242" s="3">
        <v>649.21</v>
      </c>
      <c r="I242" s="3">
        <v>697.5</v>
      </c>
      <c r="J242" s="20">
        <f t="shared" si="25"/>
        <v>2073.5850740000001</v>
      </c>
      <c r="K242" s="5">
        <f t="shared" si="26"/>
        <v>673.35500000000002</v>
      </c>
      <c r="L242" s="8">
        <f>K242*C242/1000</f>
        <v>166993.38671000002</v>
      </c>
      <c r="M242" s="12">
        <f t="shared" si="27"/>
        <v>-3.4402163082633996E-2</v>
      </c>
      <c r="N242" s="17">
        <f t="shared" si="28"/>
        <v>2002.2507066529004</v>
      </c>
      <c r="O242" s="6">
        <f t="shared" si="29"/>
        <v>-71.334367347099715</v>
      </c>
      <c r="P242" s="27">
        <f t="shared" si="24"/>
        <v>265.92503263099888</v>
      </c>
    </row>
    <row r="243" spans="1:16" x14ac:dyDescent="0.3">
      <c r="A243" s="2" t="s">
        <v>112</v>
      </c>
      <c r="B243" s="2" t="s">
        <v>108</v>
      </c>
      <c r="C243" s="11">
        <v>245399</v>
      </c>
      <c r="D243" s="4">
        <v>172943</v>
      </c>
      <c r="E243" s="3">
        <v>34430</v>
      </c>
      <c r="F243" s="13">
        <v>172943</v>
      </c>
      <c r="G243" s="15">
        <v>5954427490</v>
      </c>
      <c r="H243" s="3">
        <v>690.24</v>
      </c>
      <c r="I243" s="3">
        <v>715</v>
      </c>
      <c r="J243" s="20">
        <f t="shared" si="25"/>
        <v>595.44274900000005</v>
      </c>
      <c r="K243" s="5">
        <f t="shared" si="26"/>
        <v>702.62</v>
      </c>
      <c r="L243" s="8">
        <f>K243*C243/1000</f>
        <v>172422.24538000001</v>
      </c>
      <c r="M243" s="12">
        <f t="shared" si="27"/>
        <v>-3.0111344200112189E-3</v>
      </c>
      <c r="N243" s="17">
        <f t="shared" si="28"/>
        <v>593.64979084334004</v>
      </c>
      <c r="O243" s="6">
        <f t="shared" si="29"/>
        <v>-1.7929581566600064</v>
      </c>
      <c r="P243" s="27">
        <f t="shared" si="24"/>
        <v>264.13207447433888</v>
      </c>
    </row>
    <row r="244" spans="1:16" x14ac:dyDescent="0.3">
      <c r="A244" s="2" t="s">
        <v>113</v>
      </c>
      <c r="B244" s="2" t="s">
        <v>114</v>
      </c>
      <c r="C244" s="11">
        <v>235923</v>
      </c>
      <c r="D244" s="4">
        <v>135876</v>
      </c>
      <c r="E244" s="3">
        <v>119900</v>
      </c>
      <c r="F244" s="13">
        <v>160239</v>
      </c>
      <c r="G244" s="15">
        <v>19212705050</v>
      </c>
      <c r="H244" s="3">
        <v>700.3</v>
      </c>
      <c r="I244" s="3">
        <v>730</v>
      </c>
      <c r="J244" s="20">
        <f t="shared" si="25"/>
        <v>1921.270505</v>
      </c>
      <c r="K244" s="5">
        <f t="shared" si="26"/>
        <v>715.15</v>
      </c>
      <c r="L244" s="8">
        <f>K244*C244/1000</f>
        <v>168720.33344999998</v>
      </c>
      <c r="M244" s="12">
        <f t="shared" si="27"/>
        <v>5.2929270963997466E-2</v>
      </c>
      <c r="N244" s="17">
        <f t="shared" si="28"/>
        <v>2022.9567980654995</v>
      </c>
      <c r="O244" s="6">
        <f t="shared" si="29"/>
        <v>101.68629306549951</v>
      </c>
      <c r="P244" s="27">
        <f t="shared" si="24"/>
        <v>365.81836753983839</v>
      </c>
    </row>
    <row r="245" spans="1:16" x14ac:dyDescent="0.3">
      <c r="A245" s="2" t="s">
        <v>115</v>
      </c>
      <c r="B245" s="2" t="s">
        <v>114</v>
      </c>
      <c r="C245" s="11">
        <v>227315</v>
      </c>
      <c r="D245" s="4">
        <v>170457</v>
      </c>
      <c r="E245" s="3">
        <v>120010</v>
      </c>
      <c r="F245" s="13">
        <v>180895</v>
      </c>
      <c r="G245" s="15">
        <v>21709181120</v>
      </c>
      <c r="H245" s="3">
        <v>779.47</v>
      </c>
      <c r="I245" s="3">
        <v>842.5</v>
      </c>
      <c r="J245" s="20">
        <f t="shared" si="25"/>
        <v>2170.9181119999998</v>
      </c>
      <c r="K245" s="5">
        <f t="shared" si="26"/>
        <v>810.98500000000001</v>
      </c>
      <c r="L245" s="8">
        <f>K245*C245/1000</f>
        <v>184349.05527499999</v>
      </c>
      <c r="M245" s="12">
        <f t="shared" si="27"/>
        <v>1.9094255092733325E-2</v>
      </c>
      <c r="N245" s="17">
        <f t="shared" si="28"/>
        <v>2212.373012355275</v>
      </c>
      <c r="O245" s="6">
        <f t="shared" si="29"/>
        <v>41.454900355275186</v>
      </c>
      <c r="P245" s="27">
        <f t="shared" si="24"/>
        <v>407.27326789511358</v>
      </c>
    </row>
    <row r="246" spans="1:16" x14ac:dyDescent="0.3">
      <c r="A246" s="2" t="s">
        <v>116</v>
      </c>
      <c r="B246" s="2" t="s">
        <v>108</v>
      </c>
      <c r="C246" s="11">
        <v>230644</v>
      </c>
      <c r="D246" s="4">
        <v>180895</v>
      </c>
      <c r="E246" s="3">
        <v>34980</v>
      </c>
      <c r="F246" s="13">
        <v>184546</v>
      </c>
      <c r="G246" s="15">
        <v>6455428540</v>
      </c>
      <c r="H246" s="3">
        <v>875.26</v>
      </c>
      <c r="I246" s="3">
        <v>905</v>
      </c>
      <c r="J246" s="20">
        <f t="shared" si="25"/>
        <v>645.54285400000003</v>
      </c>
      <c r="K246" s="5">
        <f t="shared" si="26"/>
        <v>890.13</v>
      </c>
      <c r="L246" s="8">
        <f>K246*C246/1000</f>
        <v>205303.14371999999</v>
      </c>
      <c r="M246" s="12">
        <f t="shared" si="27"/>
        <v>0.11247680101438129</v>
      </c>
      <c r="N246" s="17">
        <f t="shared" si="28"/>
        <v>718.1503967325599</v>
      </c>
      <c r="O246" s="6">
        <f t="shared" si="29"/>
        <v>72.607542732559864</v>
      </c>
      <c r="P246" s="27">
        <f t="shared" si="24"/>
        <v>479.88081062767344</v>
      </c>
    </row>
    <row r="247" spans="1:16" x14ac:dyDescent="0.3">
      <c r="A247" s="2" t="s">
        <v>117</v>
      </c>
      <c r="B247" s="2" t="s">
        <v>114</v>
      </c>
      <c r="C247" s="11">
        <v>235261</v>
      </c>
      <c r="D247" s="4">
        <v>170457</v>
      </c>
      <c r="E247" s="3">
        <v>120010</v>
      </c>
      <c r="F247" s="13">
        <v>193416</v>
      </c>
      <c r="G247" s="15">
        <v>23211895190</v>
      </c>
      <c r="H247" s="3">
        <v>874.14</v>
      </c>
      <c r="I247" s="3">
        <v>970</v>
      </c>
      <c r="J247" s="20">
        <f t="shared" si="25"/>
        <v>2321.189519</v>
      </c>
      <c r="K247" s="5">
        <f t="shared" si="26"/>
        <v>922.06999999999994</v>
      </c>
      <c r="L247" s="8">
        <f>K247*C247/1000</f>
        <v>216927.11026999998</v>
      </c>
      <c r="M247" s="12">
        <f t="shared" si="27"/>
        <v>0.12155721486329973</v>
      </c>
      <c r="N247" s="17">
        <f t="shared" si="28"/>
        <v>2603.3422503502698</v>
      </c>
      <c r="O247" s="6">
        <f t="shared" si="29"/>
        <v>282.15273135026973</v>
      </c>
      <c r="P247" s="27">
        <f t="shared" si="24"/>
        <v>762.03354197794317</v>
      </c>
    </row>
    <row r="248" spans="1:16" x14ac:dyDescent="0.3">
      <c r="A248" s="2" t="s">
        <v>118</v>
      </c>
      <c r="B248" s="2" t="s">
        <v>114</v>
      </c>
      <c r="C248" s="11">
        <v>227758</v>
      </c>
      <c r="D248" s="4">
        <v>193416</v>
      </c>
      <c r="E248" s="3">
        <v>120010</v>
      </c>
      <c r="F248" s="13">
        <v>201743</v>
      </c>
      <c r="G248" s="15">
        <v>24211160710</v>
      </c>
      <c r="H248" s="3">
        <v>918.86</v>
      </c>
      <c r="I248" s="3">
        <v>990</v>
      </c>
      <c r="J248" s="20">
        <f t="shared" si="25"/>
        <v>2421.1160709999999</v>
      </c>
      <c r="K248" s="5">
        <f t="shared" si="26"/>
        <v>954.43000000000006</v>
      </c>
      <c r="L248" s="8">
        <f>K248*C248/1000</f>
        <v>217379.06794000004</v>
      </c>
      <c r="M248" s="12">
        <f t="shared" si="27"/>
        <v>7.7504884630445803E-2</v>
      </c>
      <c r="N248" s="17">
        <f t="shared" si="28"/>
        <v>2608.7661943479407</v>
      </c>
      <c r="O248" s="6">
        <f t="shared" si="29"/>
        <v>187.65012334794073</v>
      </c>
      <c r="P248" s="27">
        <f t="shared" si="24"/>
        <v>949.68366532588391</v>
      </c>
    </row>
    <row r="249" spans="1:16" x14ac:dyDescent="0.3">
      <c r="A249" s="2" t="s">
        <v>119</v>
      </c>
      <c r="B249" s="2" t="s">
        <v>114</v>
      </c>
      <c r="C249" s="11">
        <v>205122</v>
      </c>
      <c r="D249" s="4">
        <v>193416</v>
      </c>
      <c r="E249" s="3">
        <v>120010</v>
      </c>
      <c r="F249" s="13">
        <v>202170</v>
      </c>
      <c r="G249" s="15">
        <v>24262434020</v>
      </c>
      <c r="H249" s="3">
        <v>973.63</v>
      </c>
      <c r="I249" s="3">
        <v>1065</v>
      </c>
      <c r="J249" s="20">
        <f t="shared" si="25"/>
        <v>2426.2434020000001</v>
      </c>
      <c r="K249" s="5">
        <f t="shared" si="26"/>
        <v>1019.3150000000001</v>
      </c>
      <c r="L249" s="8">
        <f>K249*C249/1000</f>
        <v>209083.93143</v>
      </c>
      <c r="M249" s="12">
        <f t="shared" si="27"/>
        <v>3.4198602314883475E-2</v>
      </c>
      <c r="N249" s="17">
        <f t="shared" si="28"/>
        <v>2509.2162610914302</v>
      </c>
      <c r="O249" s="6">
        <f t="shared" si="29"/>
        <v>82.972859091430109</v>
      </c>
      <c r="P249" s="27">
        <f t="shared" si="24"/>
        <v>1032.6565244173139</v>
      </c>
    </row>
    <row r="250" spans="1:16" x14ac:dyDescent="0.3">
      <c r="A250" s="2" t="s">
        <v>120</v>
      </c>
      <c r="B250" s="2" t="s">
        <v>114</v>
      </c>
      <c r="C250" s="11">
        <v>204459</v>
      </c>
      <c r="D250" s="4">
        <v>193416</v>
      </c>
      <c r="E250" s="3">
        <v>120010</v>
      </c>
      <c r="F250" s="13">
        <v>211742</v>
      </c>
      <c r="G250" s="15">
        <v>25411210990</v>
      </c>
      <c r="H250" s="3">
        <v>913.65</v>
      </c>
      <c r="I250" s="3">
        <v>1105</v>
      </c>
      <c r="J250" s="20">
        <f t="shared" si="25"/>
        <v>2541.121099</v>
      </c>
      <c r="K250" s="5">
        <f t="shared" si="26"/>
        <v>1009.325</v>
      </c>
      <c r="L250" s="8">
        <f>K250*C250/1000</f>
        <v>206365.58017500001</v>
      </c>
      <c r="M250" s="12">
        <f t="shared" si="27"/>
        <v>-2.5391371692909281E-2</v>
      </c>
      <c r="N250" s="17">
        <f t="shared" si="28"/>
        <v>2476.5933276801748</v>
      </c>
      <c r="O250" s="6">
        <f t="shared" si="29"/>
        <v>-64.527771319825206</v>
      </c>
      <c r="P250" s="27">
        <f t="shared" si="24"/>
        <v>968.1287530974887</v>
      </c>
    </row>
    <row r="251" spans="1:16" x14ac:dyDescent="0.3">
      <c r="A251" s="2" t="s">
        <v>121</v>
      </c>
      <c r="B251" s="2" t="s">
        <v>114</v>
      </c>
      <c r="C251" s="11">
        <v>210206</v>
      </c>
      <c r="D251" s="4">
        <v>193416</v>
      </c>
      <c r="E251" s="3">
        <v>120010</v>
      </c>
      <c r="F251" s="13">
        <v>204706</v>
      </c>
      <c r="G251" s="15">
        <v>24566762000</v>
      </c>
      <c r="H251" s="3">
        <v>897.7</v>
      </c>
      <c r="I251" s="3">
        <v>1007.5</v>
      </c>
      <c r="J251" s="20">
        <f t="shared" si="25"/>
        <v>2456.6761999999999</v>
      </c>
      <c r="K251" s="5">
        <f t="shared" si="26"/>
        <v>952.6</v>
      </c>
      <c r="L251" s="8">
        <f>K251*C251/1000</f>
        <v>200242.23559999999</v>
      </c>
      <c r="M251" s="12">
        <f t="shared" si="27"/>
        <v>-2.1805733100153435E-2</v>
      </c>
      <c r="N251" s="17">
        <f t="shared" si="28"/>
        <v>2403.1070694355999</v>
      </c>
      <c r="O251" s="6">
        <f t="shared" si="29"/>
        <v>-53.569130564399984</v>
      </c>
      <c r="P251" s="27">
        <f t="shared" si="24"/>
        <v>914.55962253308871</v>
      </c>
    </row>
    <row r="252" spans="1:16" x14ac:dyDescent="0.3">
      <c r="A252" s="2" t="s">
        <v>122</v>
      </c>
      <c r="B252" s="2" t="s">
        <v>114</v>
      </c>
      <c r="C252" s="11">
        <v>221016</v>
      </c>
      <c r="D252" s="4">
        <v>193416</v>
      </c>
      <c r="E252" s="3">
        <v>91300</v>
      </c>
      <c r="F252" s="13">
        <v>193416</v>
      </c>
      <c r="G252" s="15">
        <v>17658880800</v>
      </c>
      <c r="H252" s="3">
        <v>846.63</v>
      </c>
      <c r="I252" s="3">
        <v>950</v>
      </c>
      <c r="J252" s="20">
        <f t="shared" si="25"/>
        <v>1765.8880799999999</v>
      </c>
      <c r="K252" s="5">
        <f t="shared" si="26"/>
        <v>898.31500000000005</v>
      </c>
      <c r="L252" s="8">
        <f>K252*C252/1000</f>
        <v>198541.98804000003</v>
      </c>
      <c r="M252" s="12">
        <f t="shared" si="27"/>
        <v>2.6502399181040026E-2</v>
      </c>
      <c r="N252" s="17">
        <f t="shared" si="28"/>
        <v>1812.6883508052003</v>
      </c>
      <c r="O252" s="6">
        <f t="shared" si="29"/>
        <v>46.800270805200398</v>
      </c>
      <c r="P252" s="27">
        <f t="shared" si="24"/>
        <v>961.35989333828911</v>
      </c>
    </row>
    <row r="253" spans="1:16" x14ac:dyDescent="0.3">
      <c r="A253" s="2" t="s">
        <v>123</v>
      </c>
      <c r="B253" s="2" t="s">
        <v>114</v>
      </c>
      <c r="C253" s="11">
        <v>224214</v>
      </c>
      <c r="D253" s="4">
        <v>193416</v>
      </c>
      <c r="E253" s="3">
        <v>0</v>
      </c>
      <c r="G253" s="15">
        <v>0</v>
      </c>
      <c r="H253" s="3">
        <v>931.67</v>
      </c>
      <c r="I253" s="3">
        <v>920</v>
      </c>
      <c r="J253" s="20">
        <f t="shared" si="25"/>
        <v>0</v>
      </c>
      <c r="K253" s="5">
        <f t="shared" si="26"/>
        <v>925.83500000000004</v>
      </c>
      <c r="L253" s="8">
        <f>K253*C253/1000</f>
        <v>207585.16868999999</v>
      </c>
      <c r="M253" s="12" t="e">
        <f t="shared" si="27"/>
        <v>#DIV/0!</v>
      </c>
      <c r="N253" s="17">
        <f t="shared" si="28"/>
        <v>0</v>
      </c>
      <c r="O253" s="6">
        <f t="shared" si="29"/>
        <v>0</v>
      </c>
      <c r="P253" s="27">
        <f t="shared" si="24"/>
        <v>961.35989333828911</v>
      </c>
    </row>
    <row r="254" spans="1:16" x14ac:dyDescent="0.3">
      <c r="A254" s="2" t="s">
        <v>124</v>
      </c>
      <c r="B254" s="2" t="s">
        <v>114</v>
      </c>
      <c r="C254" s="11">
        <v>223179</v>
      </c>
      <c r="D254" s="4">
        <v>193416</v>
      </c>
      <c r="E254" s="3">
        <v>139920</v>
      </c>
      <c r="F254" s="13">
        <v>233243</v>
      </c>
      <c r="G254" s="15">
        <v>32635312490</v>
      </c>
      <c r="H254" s="3">
        <v>930</v>
      </c>
      <c r="I254" s="3">
        <v>920</v>
      </c>
      <c r="J254" s="20">
        <f t="shared" si="25"/>
        <v>3263.5312490000001</v>
      </c>
      <c r="K254" s="5">
        <f t="shared" si="26"/>
        <v>925</v>
      </c>
      <c r="L254" s="8">
        <f>K254*C254/1000</f>
        <v>206440.57500000001</v>
      </c>
      <c r="M254" s="12">
        <f t="shared" si="27"/>
        <v>-0.11491202308322213</v>
      </c>
      <c r="N254" s="17">
        <f t="shared" si="28"/>
        <v>2888.5165253999999</v>
      </c>
      <c r="O254" s="6">
        <f t="shared" si="29"/>
        <v>-375.01472360000025</v>
      </c>
      <c r="P254" s="27">
        <f t="shared" si="24"/>
        <v>586.34516973828886</v>
      </c>
    </row>
    <row r="255" spans="1:16" x14ac:dyDescent="0.3">
      <c r="A255" s="2" t="s">
        <v>125</v>
      </c>
      <c r="B255" s="2" t="s">
        <v>114</v>
      </c>
      <c r="C255" s="11">
        <v>230902</v>
      </c>
      <c r="D255" s="4">
        <v>197995</v>
      </c>
      <c r="E255" s="3">
        <v>172150</v>
      </c>
      <c r="F255" s="13">
        <v>197995</v>
      </c>
      <c r="G255" s="15">
        <v>34084839250</v>
      </c>
      <c r="H255" s="3">
        <v>911.25</v>
      </c>
      <c r="I255" s="3">
        <v>892.5</v>
      </c>
      <c r="J255" s="20">
        <f t="shared" si="25"/>
        <v>3408.483925</v>
      </c>
      <c r="K255" s="5">
        <f t="shared" si="26"/>
        <v>901.875</v>
      </c>
      <c r="L255" s="8">
        <f>K255*C255/1000</f>
        <v>208244.74124999999</v>
      </c>
      <c r="M255" s="12">
        <f t="shared" si="27"/>
        <v>5.176767721407094E-2</v>
      </c>
      <c r="N255" s="17">
        <f t="shared" si="28"/>
        <v>3584.9332206187501</v>
      </c>
      <c r="O255" s="6">
        <f t="shared" si="29"/>
        <v>176.44929561875006</v>
      </c>
      <c r="P255" s="27">
        <f t="shared" si="24"/>
        <v>762.79446535703892</v>
      </c>
    </row>
    <row r="256" spans="1:16" x14ac:dyDescent="0.3">
      <c r="O256" s="25">
        <f>SUM(O2:O255)</f>
        <v>762.79446535703892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جدول  پایه محاسبات</vt:lpstr>
      <vt:lpstr>اختلاف ارزش بورس کالا و جهانی</vt:lpstr>
      <vt:lpstr>دلار نیمایی</vt:lpstr>
      <vt:lpstr>قیمت جهانی ورق گرم - - متوسط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</dc:creator>
  <cp:lastModifiedBy>Amir</cp:lastModifiedBy>
  <dcterms:created xsi:type="dcterms:W3CDTF">2022-08-25T05:12:20Z</dcterms:created>
  <dcterms:modified xsi:type="dcterms:W3CDTF">2022-08-25T06:49:08Z</dcterms:modified>
</cp:coreProperties>
</file>